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420" windowWidth="17490" windowHeight="1590" tabRatio="652" firstSheet="2" activeTab="4"/>
  </bookViews>
  <sheets>
    <sheet name="TONG HOP" sheetId="4" state="hidden" r:id="rId1"/>
    <sheet name="CN TP (2)" sheetId="64" state="hidden" r:id="rId2"/>
    <sheet name="CN TP" sheetId="61" r:id="rId3"/>
    <sheet name="CB THUC PHAM" sheetId="42" state="hidden" r:id="rId4"/>
    <sheet name="CK OT" sheetId="50" r:id="rId5"/>
    <sheet name="Sheet3" sheetId="53" state="hidden" r:id="rId6"/>
    <sheet name="PHÒNG HỌC" sheetId="47" state="hidden" r:id="rId7"/>
    <sheet name="Lich thi KTM" sheetId="45" state="hidden" r:id="rId8"/>
    <sheet name="THONG KE" sheetId="37" state="hidden" r:id="rId9"/>
    <sheet name="Đã Lên TKB" sheetId="46" state="hidden" r:id="rId10"/>
    <sheet name="Ghi nhan dot xuat" sheetId="48" state="hidden" r:id="rId11"/>
    <sheet name="Sheet2" sheetId="55" state="hidden" r:id="rId12"/>
    <sheet name="Sheet4" sheetId="56" state="hidden" r:id="rId13"/>
    <sheet name="Sheet5" sheetId="57" state="hidden" r:id="rId14"/>
    <sheet name="Sheet6" sheetId="58" state="hidden" r:id="rId15"/>
    <sheet name="Sheet7" sheetId="59" state="hidden" r:id="rId16"/>
    <sheet name="Sheet8" sheetId="60" state="hidden" r:id="rId17"/>
    <sheet name="Sheet1" sheetId="62" state="hidden" r:id="rId18"/>
    <sheet name="Sheet9" sheetId="63" state="hidden" r:id="rId19"/>
  </sheets>
  <definedNames>
    <definedName name="_xlnm._FilterDatabase" localSheetId="0" hidden="1">'TONG HOP'!#REF!</definedName>
    <definedName name="_xlnm._FilterDatabase" localSheetId="8" hidden="1">'THONG KE'!$A$2:$M$39</definedName>
    <definedName name="_ST2">'TONG HOP'!$9:$9</definedName>
    <definedName name="_ST22">'TONG HOP'!$E$9:$U$9</definedName>
    <definedName name="DT">'TONG HOP'!$9:$9</definedName>
  </definedNames>
  <calcPr calcId="144525"/>
</workbook>
</file>

<file path=xl/calcChain.xml><?xml version="1.0" encoding="utf-8"?>
<calcChain xmlns="http://schemas.openxmlformats.org/spreadsheetml/2006/main">
  <c r="U43" i="50" l="1"/>
  <c r="U42" i="50"/>
  <c r="U41" i="50"/>
  <c r="U40" i="50"/>
  <c r="U39" i="50"/>
  <c r="U38" i="50"/>
  <c r="U37" i="50"/>
  <c r="U36" i="50"/>
  <c r="U35" i="50"/>
  <c r="U34" i="50"/>
  <c r="J15" i="50" l="1"/>
  <c r="J13" i="50"/>
  <c r="J14" i="50"/>
  <c r="J12" i="50"/>
  <c r="J11" i="50"/>
  <c r="J10" i="50"/>
  <c r="J8" i="50"/>
  <c r="J9" i="50"/>
  <c r="J7" i="50"/>
  <c r="J6" i="50"/>
  <c r="I15" i="50"/>
  <c r="I14" i="50"/>
  <c r="I13" i="50"/>
  <c r="I12" i="50"/>
  <c r="I11" i="50"/>
  <c r="I10" i="50"/>
  <c r="I9" i="50"/>
  <c r="I8" i="50"/>
  <c r="I7" i="50"/>
  <c r="I6" i="50"/>
  <c r="H15" i="50"/>
  <c r="H14" i="50"/>
  <c r="H13" i="50"/>
  <c r="H12" i="50"/>
  <c r="H11" i="50"/>
  <c r="H10" i="50"/>
  <c r="H9" i="50"/>
  <c r="H8" i="50"/>
  <c r="H7" i="50"/>
  <c r="H6" i="50"/>
  <c r="G15" i="50"/>
  <c r="G14" i="50"/>
  <c r="G13" i="50"/>
  <c r="G12" i="50"/>
  <c r="G11" i="50"/>
  <c r="G10" i="50"/>
  <c r="G9" i="50"/>
  <c r="G8" i="50"/>
  <c r="G7" i="50"/>
  <c r="G6" i="50"/>
  <c r="F15" i="50"/>
  <c r="F14" i="50"/>
  <c r="F13" i="50"/>
  <c r="F12" i="50"/>
  <c r="F11" i="50"/>
  <c r="F10" i="50"/>
  <c r="F9" i="50"/>
  <c r="F8" i="50"/>
  <c r="F7" i="50"/>
  <c r="F6" i="50"/>
  <c r="E15" i="50"/>
  <c r="E14" i="50"/>
  <c r="E13" i="50"/>
  <c r="E12" i="50"/>
  <c r="E11" i="50"/>
  <c r="E10" i="50"/>
  <c r="E9" i="50"/>
  <c r="E8" i="50"/>
  <c r="E7" i="50"/>
  <c r="E6" i="50"/>
  <c r="F6" i="61" l="1"/>
  <c r="G6" i="61"/>
  <c r="H6" i="61"/>
  <c r="I6" i="61"/>
  <c r="J6" i="61"/>
  <c r="E7" i="61"/>
  <c r="F7" i="61"/>
  <c r="G7" i="61"/>
  <c r="H7" i="61"/>
  <c r="I7" i="61"/>
  <c r="J7" i="61"/>
  <c r="E8" i="61"/>
  <c r="F8" i="61"/>
  <c r="G8" i="61"/>
  <c r="H8" i="61"/>
  <c r="I8" i="61"/>
  <c r="J8" i="61"/>
  <c r="E9" i="61"/>
  <c r="F9" i="61"/>
  <c r="G9" i="61"/>
  <c r="H9" i="61"/>
  <c r="I9" i="61"/>
  <c r="J9" i="61"/>
  <c r="E10" i="61"/>
  <c r="F10" i="61"/>
  <c r="G10" i="61"/>
  <c r="H10" i="61"/>
  <c r="I10" i="61"/>
  <c r="J10" i="61"/>
  <c r="E11" i="61"/>
  <c r="F11" i="61"/>
  <c r="G11" i="61"/>
  <c r="H11" i="61"/>
  <c r="I11" i="61"/>
  <c r="J11" i="61"/>
  <c r="E12" i="61"/>
  <c r="F12" i="61"/>
  <c r="G12" i="61"/>
  <c r="H12" i="61"/>
  <c r="I12" i="61"/>
  <c r="J12" i="61"/>
  <c r="E13" i="61"/>
  <c r="F13" i="61"/>
  <c r="G13" i="61"/>
  <c r="H13" i="61"/>
  <c r="I13" i="61"/>
  <c r="J13" i="61"/>
  <c r="E14" i="61"/>
  <c r="F14" i="61"/>
  <c r="G14" i="61"/>
  <c r="H14" i="61"/>
  <c r="I14" i="61"/>
  <c r="J14" i="61"/>
  <c r="E15" i="61"/>
  <c r="F15" i="61"/>
  <c r="G15" i="61"/>
  <c r="H15" i="61"/>
  <c r="I15" i="61"/>
  <c r="J15" i="61"/>
  <c r="E6" i="61"/>
  <c r="U85" i="50" l="1"/>
  <c r="U83" i="50"/>
  <c r="U84" i="50"/>
  <c r="U82" i="50"/>
  <c r="U81" i="50"/>
  <c r="E79" i="50"/>
  <c r="F21" i="61" l="1"/>
  <c r="J99" i="50" l="1"/>
  <c r="J97" i="50"/>
  <c r="J98" i="50"/>
  <c r="J96" i="50"/>
  <c r="J95" i="50"/>
  <c r="J94" i="50"/>
  <c r="J92" i="50"/>
  <c r="J93" i="50"/>
  <c r="J91" i="50"/>
  <c r="J90" i="50"/>
  <c r="I99" i="50"/>
  <c r="I97" i="50"/>
  <c r="I98" i="50"/>
  <c r="I96" i="50"/>
  <c r="I95" i="50"/>
  <c r="I94" i="50"/>
  <c r="I92" i="50"/>
  <c r="I93" i="50"/>
  <c r="I91" i="50"/>
  <c r="I90" i="50"/>
  <c r="H99" i="50"/>
  <c r="H97" i="50"/>
  <c r="H98" i="50"/>
  <c r="H96" i="50"/>
  <c r="H95" i="50"/>
  <c r="H94" i="50"/>
  <c r="H92" i="50"/>
  <c r="H93" i="50"/>
  <c r="H91" i="50"/>
  <c r="H90" i="50"/>
  <c r="G99" i="50"/>
  <c r="G97" i="50"/>
  <c r="G98" i="50"/>
  <c r="G96" i="50"/>
  <c r="G95" i="50"/>
  <c r="G94" i="50"/>
  <c r="G92" i="50"/>
  <c r="G93" i="50"/>
  <c r="G91" i="50"/>
  <c r="G90" i="50"/>
  <c r="F99" i="50"/>
  <c r="F97" i="50"/>
  <c r="F98" i="50"/>
  <c r="F96" i="50"/>
  <c r="F95" i="50"/>
  <c r="F94" i="50"/>
  <c r="F92" i="50"/>
  <c r="F93" i="50"/>
  <c r="F91" i="50"/>
  <c r="F90" i="50"/>
  <c r="E99" i="50"/>
  <c r="E97" i="50"/>
  <c r="E98" i="50"/>
  <c r="E96" i="50"/>
  <c r="E95" i="50"/>
  <c r="E94" i="50"/>
  <c r="E92" i="50"/>
  <c r="E93" i="50"/>
  <c r="E91" i="50"/>
  <c r="E90" i="50"/>
  <c r="D88" i="50"/>
  <c r="U80" i="50"/>
  <c r="U78" i="50"/>
  <c r="U79" i="50"/>
  <c r="U77" i="50"/>
  <c r="U76" i="50"/>
  <c r="T85" i="50"/>
  <c r="T82" i="50"/>
  <c r="T83" i="50"/>
  <c r="T84" i="50"/>
  <c r="T81" i="50"/>
  <c r="T80" i="50"/>
  <c r="T78" i="50"/>
  <c r="T79" i="50"/>
  <c r="T77" i="50"/>
  <c r="T76" i="50"/>
  <c r="S85" i="50"/>
  <c r="S82" i="50"/>
  <c r="S83" i="50"/>
  <c r="S84" i="50"/>
  <c r="S81" i="50"/>
  <c r="S80" i="50"/>
  <c r="S78" i="50"/>
  <c r="S79" i="50"/>
  <c r="S77" i="50"/>
  <c r="S76" i="50"/>
  <c r="R85" i="50"/>
  <c r="R83" i="50"/>
  <c r="R84" i="50"/>
  <c r="R82" i="50"/>
  <c r="R81" i="50"/>
  <c r="R80" i="50"/>
  <c r="R78" i="50"/>
  <c r="R79" i="50"/>
  <c r="R77" i="50"/>
  <c r="R76" i="50"/>
  <c r="Q85" i="50"/>
  <c r="Q83" i="50"/>
  <c r="Q84" i="50"/>
  <c r="Q82" i="50"/>
  <c r="Q16" i="4"/>
  <c r="Q27" i="4" s="1"/>
  <c r="Q38" i="4" s="1"/>
  <c r="Q49" i="4" s="1"/>
  <c r="Q60" i="4" s="1"/>
  <c r="Q85" i="4" s="1"/>
  <c r="P16" i="4"/>
  <c r="P27" i="4" s="1"/>
  <c r="P38" i="4" s="1"/>
  <c r="P49" i="4" s="1"/>
  <c r="P60" i="4" s="1"/>
  <c r="P85" i="4" s="1"/>
  <c r="Q81" i="50"/>
  <c r="Q80" i="50"/>
  <c r="Q78" i="50"/>
  <c r="Q79" i="50"/>
  <c r="Q77" i="50"/>
  <c r="Q76" i="50"/>
  <c r="P85" i="50"/>
  <c r="P83" i="50"/>
  <c r="P84" i="50"/>
  <c r="P82" i="50"/>
  <c r="P81" i="50"/>
  <c r="P80" i="50"/>
  <c r="P78" i="50"/>
  <c r="P79" i="50"/>
  <c r="P77" i="50"/>
  <c r="P76" i="50"/>
  <c r="O74" i="50"/>
  <c r="G16" i="4" l="1"/>
  <c r="S36" i="50" l="1"/>
  <c r="I26" i="61" l="1"/>
  <c r="I27" i="61"/>
  <c r="I28" i="61"/>
  <c r="I29" i="61"/>
  <c r="I25" i="61"/>
  <c r="G26" i="61" l="1"/>
  <c r="G27" i="61"/>
  <c r="G28" i="61"/>
  <c r="G29" i="61"/>
  <c r="G25" i="61"/>
  <c r="J85" i="50" l="1"/>
  <c r="J83" i="50"/>
  <c r="J84" i="50"/>
  <c r="J82" i="50"/>
  <c r="J81" i="50"/>
  <c r="J80" i="50"/>
  <c r="J78" i="50"/>
  <c r="J79" i="50"/>
  <c r="J77" i="50"/>
  <c r="J76" i="50"/>
  <c r="I85" i="50"/>
  <c r="I83" i="50"/>
  <c r="I84" i="50"/>
  <c r="I82" i="50"/>
  <c r="I81" i="50"/>
  <c r="I80" i="50"/>
  <c r="I78" i="50"/>
  <c r="I79" i="50"/>
  <c r="I77" i="50"/>
  <c r="I76" i="50"/>
  <c r="H85" i="50"/>
  <c r="H83" i="50"/>
  <c r="H84" i="50"/>
  <c r="H82" i="50"/>
  <c r="H81" i="50"/>
  <c r="H80" i="50"/>
  <c r="H78" i="50"/>
  <c r="H79" i="50"/>
  <c r="H77" i="50"/>
  <c r="H76" i="50"/>
  <c r="G85" i="50"/>
  <c r="G83" i="50"/>
  <c r="G84" i="50"/>
  <c r="G82" i="50"/>
  <c r="G81" i="50"/>
  <c r="G80" i="50"/>
  <c r="G78" i="50"/>
  <c r="G79" i="50"/>
  <c r="G77" i="50"/>
  <c r="G76" i="50"/>
  <c r="F85" i="50"/>
  <c r="F83" i="50"/>
  <c r="F84" i="50"/>
  <c r="F82" i="50"/>
  <c r="F81" i="50"/>
  <c r="F80" i="50"/>
  <c r="F78" i="50"/>
  <c r="F79" i="50"/>
  <c r="F77" i="50"/>
  <c r="F76" i="50"/>
  <c r="E85" i="50"/>
  <c r="E83" i="50"/>
  <c r="E84" i="50"/>
  <c r="E82" i="50"/>
  <c r="E81" i="50"/>
  <c r="E80" i="50"/>
  <c r="E78" i="50"/>
  <c r="E77" i="50"/>
  <c r="E76" i="50"/>
  <c r="D74" i="50"/>
  <c r="U71" i="50"/>
  <c r="U69" i="50"/>
  <c r="U70" i="50"/>
  <c r="U68" i="50"/>
  <c r="U67" i="50"/>
  <c r="U66" i="50"/>
  <c r="U64" i="50"/>
  <c r="U65" i="50"/>
  <c r="U63" i="50"/>
  <c r="U62" i="50"/>
  <c r="T71" i="50"/>
  <c r="T69" i="50"/>
  <c r="T70" i="50"/>
  <c r="T68" i="50"/>
  <c r="T67" i="50"/>
  <c r="T66" i="50"/>
  <c r="T64" i="50"/>
  <c r="T65" i="50"/>
  <c r="T63" i="50"/>
  <c r="T62" i="50"/>
  <c r="S71" i="50"/>
  <c r="S69" i="50"/>
  <c r="S70" i="50"/>
  <c r="S68" i="50"/>
  <c r="S67" i="50"/>
  <c r="S66" i="50"/>
  <c r="S64" i="50"/>
  <c r="S65" i="50"/>
  <c r="S63" i="50"/>
  <c r="S62" i="50"/>
  <c r="R71" i="50"/>
  <c r="R69" i="50"/>
  <c r="R70" i="50"/>
  <c r="R68" i="50"/>
  <c r="R67" i="50"/>
  <c r="R64" i="50"/>
  <c r="R65" i="50"/>
  <c r="R66" i="50"/>
  <c r="R63" i="50"/>
  <c r="R62" i="50"/>
  <c r="Q71" i="50"/>
  <c r="Q70" i="50"/>
  <c r="Q69" i="50"/>
  <c r="Q68" i="50"/>
  <c r="Q67" i="50"/>
  <c r="O16" i="4"/>
  <c r="O27" i="4" s="1"/>
  <c r="N38" i="4"/>
  <c r="N49" i="4" s="1"/>
  <c r="N60" i="4" s="1"/>
  <c r="N85" i="4" s="1"/>
  <c r="N27" i="4"/>
  <c r="N16" i="4"/>
  <c r="Q66" i="50"/>
  <c r="Q65" i="50"/>
  <c r="Q64" i="50"/>
  <c r="Q63" i="50"/>
  <c r="Q62" i="50"/>
  <c r="P71" i="50"/>
  <c r="P70" i="50"/>
  <c r="P69" i="50"/>
  <c r="P68" i="50"/>
  <c r="P67" i="50"/>
  <c r="P66" i="50"/>
  <c r="P65" i="50"/>
  <c r="P64" i="50"/>
  <c r="P63" i="50"/>
  <c r="P62" i="50"/>
  <c r="O60" i="50"/>
  <c r="J29" i="61"/>
  <c r="J28" i="61"/>
  <c r="J27" i="61"/>
  <c r="J26" i="61"/>
  <c r="J25" i="61"/>
  <c r="J24" i="61"/>
  <c r="J23" i="61"/>
  <c r="J22" i="61"/>
  <c r="J21" i="61"/>
  <c r="J20" i="61"/>
  <c r="E27" i="61"/>
  <c r="G20" i="61"/>
  <c r="I24" i="61"/>
  <c r="I23" i="61"/>
  <c r="I22" i="61"/>
  <c r="I21" i="61"/>
  <c r="I20" i="61"/>
  <c r="H29" i="61"/>
  <c r="H28" i="61"/>
  <c r="H27" i="61"/>
  <c r="H26" i="61"/>
  <c r="H25" i="61"/>
  <c r="H24" i="61"/>
  <c r="H23" i="61"/>
  <c r="H22" i="61"/>
  <c r="H21" i="61"/>
  <c r="H20" i="61"/>
  <c r="G24" i="61"/>
  <c r="G23" i="61"/>
  <c r="G22" i="61"/>
  <c r="G21" i="61"/>
  <c r="F29" i="61"/>
  <c r="F28" i="61"/>
  <c r="F27" i="61"/>
  <c r="F26" i="61"/>
  <c r="F25" i="61"/>
  <c r="F24" i="61"/>
  <c r="F23" i="61"/>
  <c r="F22" i="61"/>
  <c r="F20" i="61"/>
  <c r="E29" i="61"/>
  <c r="E28" i="61"/>
  <c r="E26" i="61"/>
  <c r="E25" i="61"/>
  <c r="E24" i="61"/>
  <c r="E23" i="61"/>
  <c r="E22" i="61"/>
  <c r="E21" i="61"/>
  <c r="E20" i="61"/>
  <c r="S60" i="4"/>
  <c r="S49" i="4"/>
  <c r="S38" i="4"/>
  <c r="S27" i="4"/>
  <c r="S16" i="4"/>
  <c r="S84" i="4"/>
  <c r="T84" i="4"/>
  <c r="S85" i="4"/>
  <c r="O38" i="4" l="1"/>
  <c r="O49" i="4" s="1"/>
  <c r="O60" i="4" s="1"/>
  <c r="O85" i="4" s="1"/>
  <c r="H36" i="50"/>
  <c r="S41" i="50" l="1"/>
  <c r="R24" i="61" l="1"/>
  <c r="E41" i="50" l="1"/>
  <c r="Q15" i="61" l="1"/>
  <c r="U29" i="61" l="1"/>
  <c r="U28" i="61"/>
  <c r="U27" i="61"/>
  <c r="U26" i="61"/>
  <c r="U25" i="61"/>
  <c r="U24" i="61"/>
  <c r="U23" i="61"/>
  <c r="U22" i="61"/>
  <c r="U21" i="61"/>
  <c r="U20" i="61"/>
  <c r="T29" i="61"/>
  <c r="T28" i="61"/>
  <c r="T27" i="61"/>
  <c r="T26" i="61"/>
  <c r="T25" i="61"/>
  <c r="T24" i="61"/>
  <c r="T23" i="61"/>
  <c r="T22" i="61"/>
  <c r="T21" i="61"/>
  <c r="T20" i="61"/>
  <c r="S29" i="61"/>
  <c r="S28" i="61"/>
  <c r="S27" i="61"/>
  <c r="S26" i="61"/>
  <c r="S25" i="61"/>
  <c r="S24" i="61"/>
  <c r="S23" i="61"/>
  <c r="S22" i="61"/>
  <c r="S21" i="61"/>
  <c r="S20" i="61"/>
  <c r="R29" i="61"/>
  <c r="R28" i="61"/>
  <c r="R27" i="61"/>
  <c r="R26" i="61"/>
  <c r="R25" i="61"/>
  <c r="R23" i="61"/>
  <c r="R22" i="61"/>
  <c r="R21" i="61"/>
  <c r="R20" i="61"/>
  <c r="P27" i="61"/>
  <c r="P22" i="61"/>
  <c r="Q29" i="61"/>
  <c r="Q28" i="61"/>
  <c r="Q27" i="61"/>
  <c r="Q26" i="61"/>
  <c r="Q25" i="61"/>
  <c r="Q24" i="61"/>
  <c r="Q23" i="61"/>
  <c r="Q22" i="61"/>
  <c r="Q21" i="61"/>
  <c r="Q20" i="61"/>
  <c r="P29" i="61"/>
  <c r="P28" i="61"/>
  <c r="P26" i="61"/>
  <c r="P25" i="61"/>
  <c r="P24" i="61"/>
  <c r="P23" i="61"/>
  <c r="P21" i="61"/>
  <c r="P20" i="61"/>
  <c r="O18" i="61"/>
  <c r="U85" i="4"/>
  <c r="U84" i="4"/>
  <c r="U60" i="4"/>
  <c r="U49" i="4"/>
  <c r="U38" i="4"/>
  <c r="U27" i="4"/>
  <c r="U16" i="4"/>
  <c r="J84" i="4" l="1"/>
  <c r="H41" i="50" l="1"/>
  <c r="K16" i="4" l="1"/>
  <c r="U15" i="50" l="1"/>
  <c r="U14" i="50"/>
  <c r="U13" i="50"/>
  <c r="U12" i="50"/>
  <c r="U11" i="50"/>
  <c r="Q28" i="50" l="1"/>
  <c r="F50" i="50" l="1"/>
  <c r="F57" i="50" l="1"/>
  <c r="F56" i="50"/>
  <c r="F55" i="50"/>
  <c r="F54" i="50"/>
  <c r="F53" i="50"/>
  <c r="J29" i="64" l="1"/>
  <c r="I29" i="64"/>
  <c r="H29" i="64"/>
  <c r="G29" i="64"/>
  <c r="F29" i="64"/>
  <c r="E29" i="64"/>
  <c r="J28" i="64"/>
  <c r="I28" i="64"/>
  <c r="H28" i="64"/>
  <c r="G28" i="64"/>
  <c r="F28" i="64"/>
  <c r="E28" i="64"/>
  <c r="J27" i="64"/>
  <c r="I27" i="64"/>
  <c r="H27" i="64"/>
  <c r="G27" i="64"/>
  <c r="F27" i="64"/>
  <c r="E27" i="64"/>
  <c r="J26" i="64"/>
  <c r="I26" i="64"/>
  <c r="H26" i="64"/>
  <c r="G26" i="64"/>
  <c r="F26" i="64"/>
  <c r="E26" i="64"/>
  <c r="J25" i="64"/>
  <c r="I25" i="64"/>
  <c r="H25" i="64"/>
  <c r="G25" i="64"/>
  <c r="F25" i="64"/>
  <c r="E25" i="64"/>
  <c r="J24" i="64"/>
  <c r="I24" i="64"/>
  <c r="H24" i="64"/>
  <c r="G24" i="64"/>
  <c r="F24" i="64"/>
  <c r="E24" i="64"/>
  <c r="J23" i="64"/>
  <c r="I23" i="64"/>
  <c r="H23" i="64"/>
  <c r="G23" i="64"/>
  <c r="F23" i="64"/>
  <c r="E23" i="64"/>
  <c r="J22" i="64"/>
  <c r="I22" i="64"/>
  <c r="H22" i="64"/>
  <c r="G22" i="64"/>
  <c r="F22" i="64"/>
  <c r="E22" i="64"/>
  <c r="J21" i="64"/>
  <c r="I21" i="64"/>
  <c r="H21" i="64"/>
  <c r="G21" i="64"/>
  <c r="F21" i="64"/>
  <c r="E21" i="64"/>
  <c r="J20" i="64"/>
  <c r="I20" i="64"/>
  <c r="H20" i="64"/>
  <c r="G20" i="64"/>
  <c r="F20" i="64"/>
  <c r="E20" i="64"/>
  <c r="U15" i="64"/>
  <c r="T15" i="64"/>
  <c r="S15" i="64"/>
  <c r="R15" i="64"/>
  <c r="Q15" i="64"/>
  <c r="P15" i="64"/>
  <c r="J15" i="64"/>
  <c r="I15" i="64"/>
  <c r="H15" i="64"/>
  <c r="G15" i="64"/>
  <c r="F15" i="64"/>
  <c r="E15" i="64"/>
  <c r="U14" i="64"/>
  <c r="T14" i="64"/>
  <c r="S14" i="64"/>
  <c r="R14" i="64"/>
  <c r="Q14" i="64"/>
  <c r="P14" i="64"/>
  <c r="J14" i="64"/>
  <c r="I14" i="64"/>
  <c r="H14" i="64"/>
  <c r="G14" i="64"/>
  <c r="F14" i="64"/>
  <c r="E14" i="64"/>
  <c r="U13" i="64"/>
  <c r="T13" i="64"/>
  <c r="S13" i="64"/>
  <c r="R13" i="64"/>
  <c r="Q13" i="64"/>
  <c r="P13" i="64"/>
  <c r="J13" i="64"/>
  <c r="I13" i="64"/>
  <c r="H13" i="64"/>
  <c r="G13" i="64"/>
  <c r="F13" i="64"/>
  <c r="E13" i="64"/>
  <c r="U12" i="64"/>
  <c r="T12" i="64"/>
  <c r="S12" i="64"/>
  <c r="R12" i="64"/>
  <c r="Q12" i="64"/>
  <c r="P12" i="64"/>
  <c r="J12" i="64"/>
  <c r="I12" i="64"/>
  <c r="H12" i="64"/>
  <c r="G12" i="64"/>
  <c r="F12" i="64"/>
  <c r="E12" i="64"/>
  <c r="U11" i="64"/>
  <c r="T11" i="64"/>
  <c r="S11" i="64"/>
  <c r="R11" i="64"/>
  <c r="Q11" i="64"/>
  <c r="P11" i="64"/>
  <c r="J11" i="64"/>
  <c r="I11" i="64"/>
  <c r="H11" i="64"/>
  <c r="G11" i="64"/>
  <c r="F11" i="64"/>
  <c r="E11" i="64"/>
  <c r="U10" i="64"/>
  <c r="T10" i="64"/>
  <c r="S10" i="64"/>
  <c r="R10" i="64"/>
  <c r="Q10" i="64"/>
  <c r="P10" i="64"/>
  <c r="J10" i="64"/>
  <c r="I10" i="64"/>
  <c r="H10" i="64"/>
  <c r="G10" i="64"/>
  <c r="F10" i="64"/>
  <c r="E10" i="64"/>
  <c r="U9" i="64"/>
  <c r="T9" i="64"/>
  <c r="S9" i="64"/>
  <c r="R9" i="64"/>
  <c r="Q9" i="64"/>
  <c r="P9" i="64"/>
  <c r="J9" i="64"/>
  <c r="I9" i="64"/>
  <c r="H9" i="64"/>
  <c r="G9" i="64"/>
  <c r="F9" i="64"/>
  <c r="E9" i="64"/>
  <c r="U8" i="64"/>
  <c r="T8" i="64"/>
  <c r="S8" i="64"/>
  <c r="R8" i="64"/>
  <c r="Q8" i="64"/>
  <c r="P8" i="64"/>
  <c r="J8" i="64"/>
  <c r="I8" i="64"/>
  <c r="H8" i="64"/>
  <c r="G8" i="64"/>
  <c r="F8" i="64"/>
  <c r="E8" i="64"/>
  <c r="U7" i="64"/>
  <c r="T7" i="64"/>
  <c r="S7" i="64"/>
  <c r="R7" i="64"/>
  <c r="Q7" i="64"/>
  <c r="P7" i="64"/>
  <c r="J7" i="64"/>
  <c r="I7" i="64"/>
  <c r="H7" i="64"/>
  <c r="G7" i="64"/>
  <c r="F7" i="64"/>
  <c r="E7" i="64"/>
  <c r="U6" i="64"/>
  <c r="T6" i="64"/>
  <c r="S6" i="64"/>
  <c r="R6" i="64"/>
  <c r="Q6" i="64"/>
  <c r="P6" i="64"/>
  <c r="J6" i="64"/>
  <c r="I6" i="64"/>
  <c r="H6" i="64"/>
  <c r="G6" i="64"/>
  <c r="F6" i="64"/>
  <c r="E6" i="64"/>
  <c r="O4" i="64"/>
  <c r="D4" i="64"/>
  <c r="M3" i="64"/>
  <c r="B17" i="64" s="1"/>
  <c r="E49" i="50"/>
  <c r="E50" i="50"/>
  <c r="E51" i="50"/>
  <c r="E52" i="50"/>
  <c r="E48" i="50"/>
  <c r="P11" i="61" l="1"/>
  <c r="P12" i="61"/>
  <c r="P13" i="61"/>
  <c r="P14" i="61"/>
  <c r="M3" i="61"/>
  <c r="B17" i="61" s="1"/>
  <c r="S20" i="50" l="1"/>
  <c r="D18" i="50" l="1"/>
  <c r="M84" i="4" l="1"/>
  <c r="L84" i="4"/>
  <c r="U7" i="61" l="1"/>
  <c r="U8" i="61"/>
  <c r="U9" i="61"/>
  <c r="U10" i="61"/>
  <c r="U11" i="61"/>
  <c r="U12" i="61"/>
  <c r="U13" i="61"/>
  <c r="U14" i="61"/>
  <c r="U15" i="61"/>
  <c r="T7" i="61"/>
  <c r="T8" i="61"/>
  <c r="T9" i="61"/>
  <c r="T10" i="61"/>
  <c r="T11" i="61"/>
  <c r="T12" i="61"/>
  <c r="T13" i="61"/>
  <c r="T14" i="61"/>
  <c r="T15" i="61"/>
  <c r="S7" i="61"/>
  <c r="S8" i="61"/>
  <c r="S9" i="61"/>
  <c r="S10" i="61"/>
  <c r="S11" i="61"/>
  <c r="S12" i="61"/>
  <c r="S13" i="61"/>
  <c r="S14" i="61"/>
  <c r="S15" i="61"/>
  <c r="R7" i="61"/>
  <c r="R8" i="61"/>
  <c r="R9" i="61"/>
  <c r="R10" i="61"/>
  <c r="R11" i="61"/>
  <c r="R12" i="61"/>
  <c r="R13" i="61"/>
  <c r="R14" i="61"/>
  <c r="R15" i="61"/>
  <c r="Q7" i="61"/>
  <c r="Q8" i="61"/>
  <c r="Q9" i="61"/>
  <c r="Q10" i="61"/>
  <c r="Q11" i="61"/>
  <c r="Q12" i="61"/>
  <c r="Q13" i="61"/>
  <c r="Q14" i="61"/>
  <c r="P7" i="61"/>
  <c r="P8" i="61"/>
  <c r="P9" i="61"/>
  <c r="P10" i="61"/>
  <c r="P15" i="61"/>
  <c r="U6" i="61"/>
  <c r="T6" i="61"/>
  <c r="S6" i="61"/>
  <c r="R6" i="61"/>
  <c r="Q6" i="61"/>
  <c r="P6" i="61"/>
  <c r="O4" i="61"/>
  <c r="T85" i="4"/>
  <c r="T60" i="4"/>
  <c r="T49" i="4"/>
  <c r="T38" i="4"/>
  <c r="T27" i="4"/>
  <c r="T16" i="4"/>
  <c r="Q7" i="50" l="1"/>
  <c r="Q8" i="50"/>
  <c r="Q9" i="50"/>
  <c r="Q10" i="50"/>
  <c r="Q11" i="50"/>
  <c r="Q12" i="50"/>
  <c r="Q13" i="50"/>
  <c r="Q14" i="50"/>
  <c r="Q15" i="50"/>
  <c r="Q6" i="50"/>
  <c r="D4" i="61" l="1"/>
  <c r="M17" i="61"/>
  <c r="S6" i="42" l="1"/>
  <c r="S7" i="42"/>
  <c r="S8" i="42"/>
  <c r="S9" i="42"/>
  <c r="S10" i="42"/>
  <c r="S11" i="42"/>
  <c r="S12" i="42"/>
  <c r="S13" i="42"/>
  <c r="S14" i="42"/>
  <c r="R6" i="42"/>
  <c r="R7" i="42"/>
  <c r="R8" i="42"/>
  <c r="R9" i="42"/>
  <c r="R10" i="42"/>
  <c r="R11" i="42"/>
  <c r="R12" i="42"/>
  <c r="R13" i="42"/>
  <c r="R14" i="42"/>
  <c r="Q6" i="42"/>
  <c r="Q7" i="42"/>
  <c r="Q8" i="42"/>
  <c r="Q9" i="42"/>
  <c r="Q10" i="42"/>
  <c r="Q11" i="42"/>
  <c r="Q12" i="42"/>
  <c r="Q13" i="42"/>
  <c r="Q14" i="42"/>
  <c r="P6" i="42"/>
  <c r="P7" i="42"/>
  <c r="P8" i="42"/>
  <c r="P9" i="42"/>
  <c r="P10" i="42"/>
  <c r="P11" i="42"/>
  <c r="P12" i="42"/>
  <c r="P13" i="42"/>
  <c r="P14" i="42"/>
  <c r="O6" i="42"/>
  <c r="O7" i="42"/>
  <c r="O8" i="42"/>
  <c r="O9" i="42"/>
  <c r="O10" i="42"/>
  <c r="O11" i="42"/>
  <c r="O12" i="42"/>
  <c r="O13" i="42"/>
  <c r="O14" i="42"/>
  <c r="N6" i="42"/>
  <c r="N7" i="42"/>
  <c r="N8" i="42"/>
  <c r="N9" i="42"/>
  <c r="N10" i="42"/>
  <c r="N11" i="42"/>
  <c r="N12" i="42"/>
  <c r="N13" i="42"/>
  <c r="N14" i="42"/>
  <c r="I6" i="42"/>
  <c r="I7" i="42"/>
  <c r="I8" i="42"/>
  <c r="I9" i="42"/>
  <c r="I10" i="42"/>
  <c r="I11" i="42"/>
  <c r="I12" i="42"/>
  <c r="I13" i="42"/>
  <c r="I14" i="42"/>
  <c r="H6" i="42"/>
  <c r="H7" i="42"/>
  <c r="H8" i="42"/>
  <c r="H9" i="42"/>
  <c r="H10" i="42"/>
  <c r="H11" i="42"/>
  <c r="H12" i="42"/>
  <c r="H13" i="42"/>
  <c r="H14" i="42"/>
  <c r="G6" i="42"/>
  <c r="G7" i="42"/>
  <c r="G8" i="42"/>
  <c r="G9" i="42"/>
  <c r="G10" i="42"/>
  <c r="G11" i="42"/>
  <c r="G12" i="42"/>
  <c r="G13" i="42"/>
  <c r="G14" i="42"/>
  <c r="F6" i="42"/>
  <c r="F7" i="42"/>
  <c r="F8" i="42"/>
  <c r="F9" i="42"/>
  <c r="F10" i="42"/>
  <c r="F11" i="42"/>
  <c r="F12" i="42"/>
  <c r="F13" i="42"/>
  <c r="F14" i="42"/>
  <c r="E6" i="42"/>
  <c r="E7" i="42"/>
  <c r="E8" i="42"/>
  <c r="E9" i="42"/>
  <c r="E10" i="42"/>
  <c r="E11" i="42"/>
  <c r="E12" i="42"/>
  <c r="E13" i="42"/>
  <c r="E14" i="42"/>
  <c r="D6" i="42"/>
  <c r="D7" i="42"/>
  <c r="D8" i="42"/>
  <c r="D9" i="42"/>
  <c r="D10" i="42"/>
  <c r="D11" i="42"/>
  <c r="D12" i="42"/>
  <c r="D13" i="42"/>
  <c r="D14" i="42"/>
  <c r="S5" i="42"/>
  <c r="R5" i="42"/>
  <c r="Q5" i="42"/>
  <c r="P5" i="42"/>
  <c r="O5" i="42"/>
  <c r="N5" i="42"/>
  <c r="I5" i="42"/>
  <c r="H5" i="42"/>
  <c r="G5" i="42"/>
  <c r="F5" i="42"/>
  <c r="E5" i="42"/>
  <c r="D5" i="42"/>
  <c r="J63" i="50"/>
  <c r="J64" i="50"/>
  <c r="J65" i="50"/>
  <c r="J66" i="50"/>
  <c r="J67" i="50"/>
  <c r="J68" i="50"/>
  <c r="J69" i="50"/>
  <c r="J70" i="50"/>
  <c r="J71" i="50"/>
  <c r="I63" i="50"/>
  <c r="I64" i="50"/>
  <c r="I65" i="50"/>
  <c r="I66" i="50"/>
  <c r="I67" i="50"/>
  <c r="I68" i="50"/>
  <c r="I69" i="50"/>
  <c r="I70" i="50"/>
  <c r="I71" i="50"/>
  <c r="H63" i="50"/>
  <c r="H64" i="50"/>
  <c r="H65" i="50"/>
  <c r="H66" i="50"/>
  <c r="H67" i="50"/>
  <c r="H68" i="50"/>
  <c r="H69" i="50"/>
  <c r="H70" i="50"/>
  <c r="H71" i="50"/>
  <c r="G63" i="50"/>
  <c r="G64" i="50"/>
  <c r="G65" i="50"/>
  <c r="G66" i="50"/>
  <c r="G67" i="50"/>
  <c r="G68" i="50"/>
  <c r="G69" i="50"/>
  <c r="G70" i="50"/>
  <c r="G71" i="50"/>
  <c r="F63" i="50"/>
  <c r="F64" i="50"/>
  <c r="F65" i="50"/>
  <c r="F66" i="50"/>
  <c r="F67" i="50"/>
  <c r="F68" i="50"/>
  <c r="F69" i="50"/>
  <c r="F70" i="50"/>
  <c r="F71" i="50"/>
  <c r="E63" i="50"/>
  <c r="E64" i="50"/>
  <c r="E65" i="50"/>
  <c r="E66" i="50"/>
  <c r="E67" i="50"/>
  <c r="E68" i="50"/>
  <c r="E69" i="50"/>
  <c r="E70" i="50"/>
  <c r="E71" i="50"/>
  <c r="J62" i="50"/>
  <c r="I62" i="50"/>
  <c r="H62" i="50"/>
  <c r="G62" i="50"/>
  <c r="F62" i="50"/>
  <c r="E62" i="50"/>
  <c r="J49" i="50"/>
  <c r="J50" i="50"/>
  <c r="J51" i="50"/>
  <c r="J52" i="50"/>
  <c r="J53" i="50"/>
  <c r="J54" i="50"/>
  <c r="J55" i="50"/>
  <c r="J56" i="50"/>
  <c r="J57" i="50"/>
  <c r="I49" i="50"/>
  <c r="I50" i="50"/>
  <c r="I51" i="50"/>
  <c r="I52" i="50"/>
  <c r="I53" i="50"/>
  <c r="I54" i="50"/>
  <c r="I55" i="50"/>
  <c r="I56" i="50"/>
  <c r="I57" i="50"/>
  <c r="H49" i="50"/>
  <c r="H50" i="50"/>
  <c r="H51" i="50"/>
  <c r="H52" i="50"/>
  <c r="H53" i="50"/>
  <c r="H54" i="50"/>
  <c r="H55" i="50"/>
  <c r="H56" i="50"/>
  <c r="H57" i="50"/>
  <c r="G49" i="50"/>
  <c r="G50" i="50"/>
  <c r="G51" i="50"/>
  <c r="G52" i="50"/>
  <c r="G53" i="50"/>
  <c r="G54" i="50"/>
  <c r="G55" i="50"/>
  <c r="G56" i="50"/>
  <c r="G57" i="50"/>
  <c r="F49" i="50"/>
  <c r="F51" i="50"/>
  <c r="F52" i="50"/>
  <c r="E53" i="50"/>
  <c r="E54" i="50"/>
  <c r="E55" i="50"/>
  <c r="E56" i="50"/>
  <c r="E57" i="50"/>
  <c r="J48" i="50"/>
  <c r="I48" i="50"/>
  <c r="H48" i="50"/>
  <c r="G48" i="50"/>
  <c r="F48" i="50"/>
  <c r="T35" i="50"/>
  <c r="T36" i="50"/>
  <c r="T37" i="50"/>
  <c r="T38" i="50"/>
  <c r="T39" i="50"/>
  <c r="T40" i="50"/>
  <c r="T41" i="50"/>
  <c r="T42" i="50"/>
  <c r="T43" i="50"/>
  <c r="S35" i="50"/>
  <c r="S37" i="50"/>
  <c r="S38" i="50"/>
  <c r="S39" i="50"/>
  <c r="S40" i="50"/>
  <c r="S42" i="50"/>
  <c r="S43" i="50"/>
  <c r="R35" i="50"/>
  <c r="R36" i="50"/>
  <c r="R37" i="50"/>
  <c r="R38" i="50"/>
  <c r="R39" i="50"/>
  <c r="R40" i="50"/>
  <c r="R41" i="50"/>
  <c r="R42" i="50"/>
  <c r="R43" i="50"/>
  <c r="Q35" i="50"/>
  <c r="Q36" i="50"/>
  <c r="Q37" i="50"/>
  <c r="Q38" i="50"/>
  <c r="Q39" i="50"/>
  <c r="Q40" i="50"/>
  <c r="Q41" i="50"/>
  <c r="Q42" i="50"/>
  <c r="Q43" i="50"/>
  <c r="P35" i="50"/>
  <c r="P36" i="50"/>
  <c r="P37" i="50"/>
  <c r="P38" i="50"/>
  <c r="P39" i="50"/>
  <c r="P40" i="50"/>
  <c r="P41" i="50"/>
  <c r="P42" i="50"/>
  <c r="P43" i="50"/>
  <c r="T34" i="50"/>
  <c r="S34" i="50"/>
  <c r="R34" i="50"/>
  <c r="Q34" i="50"/>
  <c r="P34" i="50"/>
  <c r="J35" i="50"/>
  <c r="J36" i="50"/>
  <c r="J37" i="50"/>
  <c r="J38" i="50"/>
  <c r="J39" i="50"/>
  <c r="J40" i="50"/>
  <c r="J41" i="50"/>
  <c r="J42" i="50"/>
  <c r="J43" i="50"/>
  <c r="I35" i="50"/>
  <c r="I36" i="50"/>
  <c r="I37" i="50"/>
  <c r="I38" i="50"/>
  <c r="I39" i="50"/>
  <c r="I40" i="50"/>
  <c r="I41" i="50"/>
  <c r="I42" i="50"/>
  <c r="I43" i="50"/>
  <c r="H35" i="50"/>
  <c r="H37" i="50"/>
  <c r="H38" i="50"/>
  <c r="H39" i="50"/>
  <c r="H40" i="50"/>
  <c r="H42" i="50"/>
  <c r="H43" i="50"/>
  <c r="G35" i="50"/>
  <c r="G36" i="50"/>
  <c r="G37" i="50"/>
  <c r="G38" i="50"/>
  <c r="G39" i="50"/>
  <c r="G40" i="50"/>
  <c r="G41" i="50"/>
  <c r="G42" i="50"/>
  <c r="G43" i="50"/>
  <c r="F35" i="50"/>
  <c r="F36" i="50"/>
  <c r="F37" i="50"/>
  <c r="F38" i="50"/>
  <c r="F39" i="50"/>
  <c r="F40" i="50"/>
  <c r="F41" i="50"/>
  <c r="F42" i="50"/>
  <c r="F43" i="50"/>
  <c r="E35" i="50"/>
  <c r="E37" i="50"/>
  <c r="E38" i="50"/>
  <c r="E39" i="50"/>
  <c r="E40" i="50"/>
  <c r="E42" i="50"/>
  <c r="E43" i="50"/>
  <c r="J34" i="50"/>
  <c r="I34" i="50"/>
  <c r="H34" i="50"/>
  <c r="G34" i="50"/>
  <c r="F34" i="50"/>
  <c r="E34" i="50"/>
  <c r="U21" i="50"/>
  <c r="U22" i="50"/>
  <c r="U23" i="50"/>
  <c r="U24" i="50"/>
  <c r="U25" i="50"/>
  <c r="U26" i="50"/>
  <c r="U27" i="50"/>
  <c r="U28" i="50"/>
  <c r="U29" i="50"/>
  <c r="T21" i="50"/>
  <c r="T22" i="50"/>
  <c r="T23" i="50"/>
  <c r="T24" i="50"/>
  <c r="T25" i="50"/>
  <c r="T26" i="50"/>
  <c r="T27" i="50"/>
  <c r="T28" i="50"/>
  <c r="T29" i="50"/>
  <c r="S21" i="50"/>
  <c r="S22" i="50"/>
  <c r="S23" i="50"/>
  <c r="S24" i="50"/>
  <c r="S25" i="50"/>
  <c r="S26" i="50"/>
  <c r="S27" i="50"/>
  <c r="S28" i="50"/>
  <c r="S29" i="50"/>
  <c r="R21" i="50"/>
  <c r="R22" i="50"/>
  <c r="R23" i="50"/>
  <c r="R24" i="50"/>
  <c r="R25" i="50"/>
  <c r="R26" i="50"/>
  <c r="R27" i="50"/>
  <c r="R28" i="50"/>
  <c r="R29" i="50"/>
  <c r="Q21" i="50"/>
  <c r="Q22" i="50"/>
  <c r="Q23" i="50"/>
  <c r="Q24" i="50"/>
  <c r="Q25" i="50"/>
  <c r="Q26" i="50"/>
  <c r="Q27" i="50"/>
  <c r="Q29" i="50"/>
  <c r="P21" i="50"/>
  <c r="P22" i="50"/>
  <c r="P23" i="50"/>
  <c r="P24" i="50"/>
  <c r="P25" i="50"/>
  <c r="P26" i="50"/>
  <c r="P27" i="50"/>
  <c r="P28" i="50"/>
  <c r="P29" i="50"/>
  <c r="U20" i="50"/>
  <c r="T20" i="50"/>
  <c r="R20" i="50"/>
  <c r="Q20" i="50"/>
  <c r="P20" i="50"/>
  <c r="J21" i="50"/>
  <c r="J22" i="50"/>
  <c r="J23" i="50"/>
  <c r="J24" i="50"/>
  <c r="J25" i="50"/>
  <c r="J26" i="50"/>
  <c r="J27" i="50"/>
  <c r="J28" i="50"/>
  <c r="J29" i="50"/>
  <c r="I21" i="50"/>
  <c r="I22" i="50"/>
  <c r="I23" i="50"/>
  <c r="I24" i="50"/>
  <c r="I25" i="50"/>
  <c r="I26" i="50"/>
  <c r="I27" i="50"/>
  <c r="I28" i="50"/>
  <c r="I29" i="50"/>
  <c r="H21" i="50"/>
  <c r="H22" i="50"/>
  <c r="H23" i="50"/>
  <c r="H24" i="50"/>
  <c r="H25" i="50"/>
  <c r="H26" i="50"/>
  <c r="H27" i="50"/>
  <c r="H28" i="50"/>
  <c r="H29" i="50"/>
  <c r="G21" i="50"/>
  <c r="G22" i="50"/>
  <c r="G23" i="50"/>
  <c r="G24" i="50"/>
  <c r="G25" i="50"/>
  <c r="G26" i="50"/>
  <c r="G27" i="50"/>
  <c r="G28" i="50"/>
  <c r="G29" i="50"/>
  <c r="F21" i="50"/>
  <c r="F22" i="50"/>
  <c r="F23" i="50"/>
  <c r="F24" i="50"/>
  <c r="F25" i="50"/>
  <c r="F26" i="50"/>
  <c r="F27" i="50"/>
  <c r="F28" i="50"/>
  <c r="F29" i="50"/>
  <c r="E21" i="50"/>
  <c r="E22" i="50"/>
  <c r="E23" i="50"/>
  <c r="E24" i="50"/>
  <c r="E25" i="50"/>
  <c r="E26" i="50"/>
  <c r="E27" i="50"/>
  <c r="E28" i="50"/>
  <c r="E29" i="50"/>
  <c r="J20" i="50"/>
  <c r="I20" i="50"/>
  <c r="H20" i="50"/>
  <c r="G20" i="50"/>
  <c r="F20" i="50"/>
  <c r="E20" i="50"/>
  <c r="U7" i="50"/>
  <c r="U8" i="50"/>
  <c r="U9" i="50"/>
  <c r="U10" i="50"/>
  <c r="T7" i="50"/>
  <c r="T8" i="50"/>
  <c r="T9" i="50"/>
  <c r="T10" i="50"/>
  <c r="T11" i="50"/>
  <c r="T12" i="50"/>
  <c r="T13" i="50"/>
  <c r="T14" i="50"/>
  <c r="T15" i="50"/>
  <c r="S7" i="50"/>
  <c r="S8" i="50"/>
  <c r="S9" i="50"/>
  <c r="S10" i="50"/>
  <c r="S11" i="50"/>
  <c r="S12" i="50"/>
  <c r="S13" i="50"/>
  <c r="S14" i="50"/>
  <c r="S15" i="50"/>
  <c r="R7" i="50"/>
  <c r="R8" i="50"/>
  <c r="R9" i="50"/>
  <c r="R10" i="50"/>
  <c r="R11" i="50"/>
  <c r="R12" i="50"/>
  <c r="R13" i="50"/>
  <c r="R14" i="50"/>
  <c r="R15" i="50"/>
  <c r="P7" i="50"/>
  <c r="P8" i="50"/>
  <c r="P9" i="50"/>
  <c r="P10" i="50"/>
  <c r="P11" i="50"/>
  <c r="P12" i="50"/>
  <c r="P13" i="50"/>
  <c r="P14" i="50"/>
  <c r="P15" i="50"/>
  <c r="U6" i="50"/>
  <c r="T6" i="50"/>
  <c r="S6" i="50"/>
  <c r="R6" i="50"/>
  <c r="P6" i="50"/>
  <c r="N3" i="42"/>
  <c r="D3" i="42"/>
  <c r="D60" i="50"/>
  <c r="D46" i="50"/>
  <c r="O32" i="50"/>
  <c r="D32" i="50"/>
  <c r="O18" i="50"/>
  <c r="O4" i="50"/>
  <c r="D4" i="50"/>
  <c r="M16" i="4"/>
  <c r="M27" i="4" s="1"/>
  <c r="M38" i="4" s="1"/>
  <c r="M49" i="4" s="1"/>
  <c r="M60" i="4" s="1"/>
  <c r="M85" i="4" s="1"/>
  <c r="L16" i="4"/>
  <c r="L27" i="4" s="1"/>
  <c r="L38" i="4" s="1"/>
  <c r="L49" i="4" s="1"/>
  <c r="L60" i="4" s="1"/>
  <c r="L85" i="4" s="1"/>
  <c r="K2" i="42"/>
  <c r="G27" i="4" l="1"/>
  <c r="M3" i="50" l="1"/>
  <c r="B17" i="50" l="1"/>
  <c r="B45" i="50" s="1"/>
  <c r="B30" i="50" l="1"/>
  <c r="M30" i="50" s="1"/>
  <c r="B59" i="50"/>
  <c r="B73" i="50" s="1"/>
  <c r="M17" i="50"/>
  <c r="M73" i="50" l="1"/>
  <c r="B87" i="50"/>
  <c r="L25" i="55"/>
  <c r="L26" i="55" s="1"/>
  <c r="L27" i="55" s="1"/>
  <c r="L28" i="55" s="1"/>
  <c r="L29" i="55" s="1"/>
  <c r="L30" i="55" s="1"/>
  <c r="L31" i="55" s="1"/>
  <c r="L32" i="55" s="1"/>
  <c r="L33" i="55" s="1"/>
  <c r="H24" i="55"/>
  <c r="H25" i="55" s="1"/>
  <c r="H26" i="55" s="1"/>
  <c r="H27" i="55" s="1"/>
  <c r="H28" i="55" s="1"/>
  <c r="H29" i="55" s="1"/>
  <c r="H30" i="55" s="1"/>
  <c r="H31" i="55" s="1"/>
  <c r="H32" i="55" s="1"/>
  <c r="H18" i="55"/>
  <c r="H19" i="55" s="1"/>
  <c r="H20" i="55" s="1"/>
  <c r="H21" i="55" s="1"/>
  <c r="E18" i="55"/>
  <c r="E19" i="55" s="1"/>
  <c r="K84" i="4" l="1"/>
  <c r="K27" i="4"/>
  <c r="K38" i="4" s="1"/>
  <c r="K49" i="4" s="1"/>
  <c r="K60" i="4" s="1"/>
  <c r="K85" i="4" s="1"/>
  <c r="L16" i="53" l="1"/>
  <c r="K16" i="53"/>
  <c r="J16" i="53"/>
  <c r="I16" i="53"/>
  <c r="H16" i="53"/>
  <c r="E27" i="53"/>
  <c r="D27" i="53"/>
  <c r="C27" i="53"/>
  <c r="E16" i="53"/>
  <c r="D16" i="53"/>
  <c r="C16" i="53"/>
  <c r="B16" i="53"/>
  <c r="B27" i="53" s="1"/>
  <c r="I84" i="4"/>
  <c r="H84" i="4"/>
  <c r="I60" i="4"/>
  <c r="I38" i="4"/>
  <c r="I49" i="4" s="1"/>
  <c r="I27" i="4"/>
  <c r="I16" i="4"/>
  <c r="H16" i="4"/>
  <c r="H27" i="4"/>
  <c r="H38" i="4"/>
  <c r="H49" i="4"/>
  <c r="H60" i="4"/>
  <c r="H85" i="4"/>
  <c r="G60" i="4"/>
  <c r="G85" i="4" s="1"/>
  <c r="G49" i="4"/>
  <c r="G38" i="4"/>
  <c r="F16" i="4"/>
  <c r="F27" i="4"/>
  <c r="F38" i="4"/>
  <c r="F49" i="4"/>
  <c r="F60" i="4"/>
  <c r="F85" i="4" s="1"/>
  <c r="E60" i="4"/>
  <c r="E49" i="4"/>
  <c r="E16" i="4"/>
  <c r="E27" i="4" s="1"/>
  <c r="E38" i="4" s="1"/>
  <c r="X2" i="4"/>
  <c r="C6" i="47"/>
  <c r="J16" i="4"/>
  <c r="J27" i="4" s="1"/>
  <c r="J38" i="4" s="1"/>
  <c r="J49" i="4" s="1"/>
  <c r="J60" i="4" s="1"/>
  <c r="J85" i="4" s="1"/>
  <c r="E10" i="47"/>
  <c r="F13" i="47"/>
  <c r="I7" i="47"/>
  <c r="N8" i="47"/>
  <c r="N10" i="47" s="1"/>
  <c r="N12" i="47" s="1"/>
  <c r="N14" i="47" s="1"/>
  <c r="N16" i="47" s="1"/>
  <c r="C17" i="47"/>
  <c r="C16" i="47"/>
  <c r="I17" i="47"/>
  <c r="I16" i="47"/>
  <c r="H17" i="47"/>
  <c r="H16" i="47"/>
  <c r="G17" i="47"/>
  <c r="G16" i="47"/>
  <c r="F17" i="47"/>
  <c r="F16" i="47"/>
  <c r="J15" i="47"/>
  <c r="K15" i="47"/>
  <c r="K14" i="47"/>
  <c r="E15" i="47"/>
  <c r="E14" i="47"/>
  <c r="D15" i="47"/>
  <c r="C15" i="47"/>
  <c r="C14" i="47"/>
  <c r="J13" i="47"/>
  <c r="K13" i="47"/>
  <c r="K12" i="47"/>
  <c r="F12" i="47"/>
  <c r="E13" i="47"/>
  <c r="E12" i="47"/>
  <c r="D13" i="47"/>
  <c r="D12" i="47"/>
  <c r="C13" i="47"/>
  <c r="C12" i="47"/>
  <c r="K11" i="47"/>
  <c r="K10" i="47"/>
  <c r="J11" i="47"/>
  <c r="J10" i="47"/>
  <c r="I11" i="47"/>
  <c r="D10" i="47"/>
  <c r="F11" i="47"/>
  <c r="F10" i="47"/>
  <c r="J9" i="47"/>
  <c r="J8" i="47"/>
  <c r="K9" i="47"/>
  <c r="K8" i="47"/>
  <c r="I9" i="47"/>
  <c r="I8" i="47"/>
  <c r="F7" i="47"/>
  <c r="C9" i="47"/>
  <c r="C8" i="47"/>
  <c r="E9" i="47"/>
  <c r="F6" i="47"/>
  <c r="J7" i="47"/>
  <c r="J6" i="47"/>
  <c r="K7" i="47"/>
  <c r="K6" i="47"/>
  <c r="A2" i="47"/>
  <c r="R85" i="4"/>
  <c r="R16" i="4"/>
  <c r="R38" i="4"/>
  <c r="R49" i="4"/>
  <c r="R60" i="4"/>
  <c r="AA42" i="4"/>
  <c r="I85" i="4"/>
  <c r="I3" i="37"/>
  <c r="I4" i="37"/>
  <c r="I5" i="37"/>
  <c r="M5" i="37"/>
  <c r="I6" i="37"/>
  <c r="I7" i="37"/>
  <c r="I8" i="37"/>
  <c r="I9" i="37"/>
  <c r="M9" i="37"/>
  <c r="I10" i="37"/>
  <c r="I11" i="37"/>
  <c r="I12" i="37"/>
  <c r="I13" i="37"/>
  <c r="I14" i="37"/>
  <c r="I15" i="37"/>
  <c r="I16" i="37"/>
  <c r="I17" i="37"/>
  <c r="M17" i="37"/>
  <c r="I18" i="37"/>
  <c r="I19" i="37"/>
  <c r="I20" i="37"/>
  <c r="E21" i="37"/>
  <c r="I23" i="37"/>
  <c r="I24" i="37"/>
  <c r="I25" i="37"/>
  <c r="I26" i="37"/>
  <c r="I27" i="37"/>
  <c r="M27" i="37"/>
  <c r="I28" i="37"/>
  <c r="I29" i="37"/>
  <c r="I30" i="37"/>
  <c r="I32" i="37"/>
  <c r="I35" i="37"/>
  <c r="E36" i="37"/>
  <c r="F36" i="37"/>
  <c r="M36" i="37"/>
  <c r="E84" i="4"/>
  <c r="F84" i="4"/>
  <c r="G84" i="4"/>
  <c r="R84" i="4"/>
  <c r="E85" i="4"/>
  <c r="M21" i="37" l="1"/>
  <c r="M59" i="50" l="1"/>
</calcChain>
</file>

<file path=xl/sharedStrings.xml><?xml version="1.0" encoding="utf-8"?>
<sst xmlns="http://schemas.openxmlformats.org/spreadsheetml/2006/main" count="1781" uniqueCount="483">
  <si>
    <t>GVCN</t>
  </si>
  <si>
    <t>SAÙNG</t>
  </si>
  <si>
    <t>CHIEÀU</t>
  </si>
  <si>
    <t>TIẾT</t>
  </si>
  <si>
    <t>6h45</t>
  </si>
  <si>
    <t>8h15</t>
  </si>
  <si>
    <t>8h30</t>
  </si>
  <si>
    <t>10h00</t>
  </si>
  <si>
    <t>10h15</t>
  </si>
  <si>
    <t>11h45</t>
  </si>
  <si>
    <t>12h45</t>
  </si>
  <si>
    <t>2h15</t>
  </si>
  <si>
    <t>2h30</t>
  </si>
  <si>
    <t>4h</t>
  </si>
  <si>
    <t>4h15</t>
  </si>
  <si>
    <t>5h45</t>
  </si>
  <si>
    <t>GIỜ 
DẠY</t>
  </si>
  <si>
    <t>X. TIỆN</t>
  </si>
  <si>
    <t>T. QUỐC</t>
  </si>
  <si>
    <t>LỚP:</t>
  </si>
  <si>
    <t>Buổi</t>
  </si>
  <si>
    <t>Tiết</t>
  </si>
  <si>
    <t>Giờ dạy</t>
  </si>
  <si>
    <t>THỨ HAI</t>
  </si>
  <si>
    <t xml:space="preserve">THỨ BA </t>
  </si>
  <si>
    <t>THỨ TƯ</t>
  </si>
  <si>
    <t>THỨ NĂM</t>
  </si>
  <si>
    <t>THỨ SÁU</t>
  </si>
  <si>
    <t xml:space="preserve">THỨ BẢY </t>
  </si>
  <si>
    <t>SÁNG</t>
  </si>
  <si>
    <t>CHIỀU</t>
  </si>
  <si>
    <t>BÀO</t>
  </si>
  <si>
    <t>M. PHẲNG</t>
  </si>
  <si>
    <t>T. HÀNH</t>
  </si>
  <si>
    <t>T.DƯƠNG</t>
  </si>
  <si>
    <t>7h30-8h15</t>
  </si>
  <si>
    <t>8h30-9h15</t>
  </si>
  <si>
    <t>9h15-10h00</t>
  </si>
  <si>
    <t>10h15-11h00</t>
  </si>
  <si>
    <t>11h00-11h45</t>
  </si>
  <si>
    <t>12h45-1h30</t>
  </si>
  <si>
    <t>1h30-2h15</t>
  </si>
  <si>
    <t>2h30-3h15</t>
  </si>
  <si>
    <t>3h15-4h00</t>
  </si>
  <si>
    <t>4h15-5h00</t>
  </si>
  <si>
    <t>C09KT1</t>
  </si>
  <si>
    <t>T09MT(3)</t>
  </si>
  <si>
    <t>C09MT1</t>
  </si>
  <si>
    <t>THỨ BA</t>
  </si>
  <si>
    <t>THỨ BẢY</t>
  </si>
  <si>
    <t>LỚP</t>
  </si>
  <si>
    <t>T09OT(3)</t>
  </si>
  <si>
    <t>T09KTML(3)</t>
  </si>
  <si>
    <t>C09KTML</t>
  </si>
  <si>
    <t>T09KT(3)</t>
  </si>
  <si>
    <t>C09KT2</t>
  </si>
  <si>
    <t>C09MT2</t>
  </si>
  <si>
    <t>C09DL1</t>
  </si>
  <si>
    <t>T09WE(3)</t>
  </si>
  <si>
    <t>T09LRMT(3)</t>
  </si>
  <si>
    <t>C09LRMT</t>
  </si>
  <si>
    <t>T.TÀI</t>
  </si>
  <si>
    <t>C.MAI</t>
  </si>
  <si>
    <t>CNTT</t>
  </si>
  <si>
    <t>T.LẬP</t>
  </si>
  <si>
    <t>C09TP</t>
  </si>
  <si>
    <t>T.THƯƠNG</t>
  </si>
  <si>
    <t>C09OT</t>
  </si>
  <si>
    <t>C09MT1,2 Q9</t>
  </si>
  <si>
    <t>C09QTDN 1,3</t>
  </si>
  <si>
    <t>Dương</t>
  </si>
  <si>
    <t>C.THANH</t>
  </si>
  <si>
    <t>C09CK</t>
  </si>
  <si>
    <t>C09DC</t>
  </si>
  <si>
    <t>C09DT</t>
  </si>
  <si>
    <t>C09QTDN-1ĐNA</t>
  </si>
  <si>
    <t>C09QTDN-2ĐNA</t>
  </si>
  <si>
    <t>C09KT1-ĐNA</t>
  </si>
  <si>
    <t>C09KT2-ĐNA</t>
  </si>
  <si>
    <t>ĐIỆN TỬ</t>
  </si>
  <si>
    <t>CƠ KHÍ</t>
  </si>
  <si>
    <t>Ô TÔ</t>
  </si>
  <si>
    <t>ĐIỆN LẠNH</t>
  </si>
  <si>
    <t>CAO ĐẲNG</t>
  </si>
  <si>
    <t>KHÓA 09</t>
  </si>
  <si>
    <t>TRUNG CẤP</t>
  </si>
  <si>
    <t>KINH TẾ</t>
  </si>
  <si>
    <t>T.PHẨM</t>
  </si>
  <si>
    <t>Đ.LẠNH</t>
  </si>
  <si>
    <t>Đ.TỬ</t>
  </si>
  <si>
    <t>K.TẾ</t>
  </si>
  <si>
    <t>C.B.VY</t>
  </si>
  <si>
    <t>KHOA</t>
  </si>
  <si>
    <t>SỐ LỚP</t>
  </si>
  <si>
    <t>TỔNG SỐ SV:</t>
  </si>
  <si>
    <t>SL HỌC</t>
  </si>
  <si>
    <t>ĐIỆN THOẠI</t>
  </si>
  <si>
    <t>NGUYỄN QUỐC THỊNH</t>
  </si>
  <si>
    <t>KHÓA</t>
  </si>
  <si>
    <t>SL SV</t>
  </si>
  <si>
    <t>SỈ SỐ</t>
  </si>
  <si>
    <t>Nguyễn Khánh Toàn</t>
  </si>
  <si>
    <t>01203307568</t>
  </si>
  <si>
    <t>0909663554</t>
  </si>
  <si>
    <t>C.Q.ANH</t>
  </si>
  <si>
    <t>0934131914</t>
  </si>
  <si>
    <t>PHAN THÀNH LUÂN</t>
  </si>
  <si>
    <t>01678896242</t>
  </si>
  <si>
    <t>01689858194</t>
  </si>
  <si>
    <t>NGUYỄN TRUNG HIẾU HOÀI</t>
  </si>
  <si>
    <t>NHIÊU TỬ CÔN</t>
  </si>
  <si>
    <t>0904918005</t>
  </si>
  <si>
    <t>01667599841</t>
  </si>
  <si>
    <t>0933077547</t>
  </si>
  <si>
    <t>01226795768</t>
  </si>
  <si>
    <t>Quang</t>
  </si>
  <si>
    <t>0908715835</t>
  </si>
  <si>
    <t>0987481208</t>
  </si>
  <si>
    <t>tùng</t>
  </si>
  <si>
    <t>01669435443</t>
  </si>
  <si>
    <t>Ngân</t>
  </si>
  <si>
    <t>01223114596</t>
  </si>
  <si>
    <t>Tam</t>
  </si>
  <si>
    <t>01659780690</t>
  </si>
  <si>
    <t>C.THOA</t>
  </si>
  <si>
    <t>T.HÙNG</t>
  </si>
  <si>
    <t>C.THẢO</t>
  </si>
  <si>
    <t>điện</t>
  </si>
  <si>
    <t>SH LỚP</t>
  </si>
  <si>
    <t xml:space="preserve"> LỚP TRƯỞNG</t>
  </si>
  <si>
    <t>TỔNG 
SỐ LỚP</t>
  </si>
  <si>
    <t xml:space="preserve">Tuần </t>
  </si>
  <si>
    <t>GHI CHÚ</t>
  </si>
  <si>
    <t>01638856098</t>
  </si>
  <si>
    <t>ST7</t>
  </si>
  <si>
    <t>1,3</t>
  </si>
  <si>
    <t>CT3</t>
  </si>
  <si>
    <t>ST2</t>
  </si>
  <si>
    <t>ST3</t>
  </si>
  <si>
    <t>ST4</t>
  </si>
  <si>
    <t>KẾT THÚC TIẾN ĐỘ</t>
  </si>
  <si>
    <t>Lân</t>
  </si>
  <si>
    <t>T12OT</t>
  </si>
  <si>
    <t>C12OT</t>
  </si>
  <si>
    <t>C12OT1</t>
  </si>
  <si>
    <t>C12OT2</t>
  </si>
  <si>
    <t>C12TP</t>
  </si>
  <si>
    <t>STT</t>
  </si>
  <si>
    <t>C13TP</t>
  </si>
  <si>
    <t>C.PHÚC</t>
  </si>
  <si>
    <t>P.LTCM</t>
  </si>
  <si>
    <t>P.LT1</t>
  </si>
  <si>
    <t>THÔNG BÁO</t>
  </si>
  <si>
    <t>TÊN LỚP</t>
  </si>
  <si>
    <t>MÔN HỌC</t>
  </si>
  <si>
    <t>NGÀY THI</t>
  </si>
  <si>
    <t>GiỜ THI</t>
  </si>
  <si>
    <t>PHÒNG THI</t>
  </si>
  <si>
    <t xml:space="preserve">7g30 </t>
  </si>
  <si>
    <t>Dung sai và đo lường KT</t>
  </si>
  <si>
    <t>PHÒNG ĐÀO TẠO</t>
  </si>
  <si>
    <t>KHÓA 12</t>
  </si>
  <si>
    <t>KHÓA 13</t>
  </si>
  <si>
    <t>TC</t>
  </si>
  <si>
    <t>T.MINH</t>
  </si>
  <si>
    <t>LÊ TÁ ĐẠI</t>
  </si>
  <si>
    <t xml:space="preserve">T12OT </t>
  </si>
  <si>
    <t>Bắt đầu</t>
  </si>
  <si>
    <t>Kết thúc</t>
  </si>
  <si>
    <t>HỌ TÊN GV</t>
  </si>
  <si>
    <t>MÔN</t>
  </si>
  <si>
    <t>KHOA CNTP</t>
  </si>
  <si>
    <t>Vũ Duy</t>
  </si>
  <si>
    <t>Uy</t>
  </si>
  <si>
    <t>Ngô Vũ Quỳnh</t>
  </si>
  <si>
    <t>Anh</t>
  </si>
  <si>
    <t>Vy</t>
  </si>
  <si>
    <t>Lê Hoàng Thanh</t>
  </si>
  <si>
    <t>KHOA SƯ PHẠM DN</t>
  </si>
  <si>
    <t>KHOA CK OTO</t>
  </si>
  <si>
    <t>Huỳnh Công</t>
  </si>
  <si>
    <t>Thương</t>
  </si>
  <si>
    <t>Lê</t>
  </si>
  <si>
    <t>Lâm Quốc</t>
  </si>
  <si>
    <t>Châu</t>
  </si>
  <si>
    <t>Tổ VHPT</t>
  </si>
  <si>
    <t>Thủy</t>
  </si>
  <si>
    <t>LẬP BẢNG</t>
  </si>
  <si>
    <t>Lịch kiểm tra kết thúc môn</t>
  </si>
  <si>
    <t>BD-SC HTNL ĐC Diesel</t>
  </si>
  <si>
    <t>23/4/2014</t>
  </si>
  <si>
    <t>X.ĐC</t>
  </si>
  <si>
    <t>Anh văn 1 (học lại)</t>
  </si>
  <si>
    <t>26/4/2014</t>
  </si>
  <si>
    <t>14h00</t>
  </si>
  <si>
    <t>15h15</t>
  </si>
  <si>
    <t>Vật liệu học</t>
  </si>
  <si>
    <t>29/4/2014</t>
  </si>
  <si>
    <t>7h30</t>
  </si>
  <si>
    <t>13h00</t>
  </si>
  <si>
    <t>Ngày 18 tháng 4 năm 2014</t>
  </si>
  <si>
    <t>Bùi Mai Hoàng</t>
  </si>
  <si>
    <t>Thảo</t>
  </si>
  <si>
    <t>C13OT1</t>
  </si>
  <si>
    <t>C13OT2</t>
  </si>
  <si>
    <t>T13OTO</t>
  </si>
  <si>
    <t>C13OT3</t>
  </si>
  <si>
    <t>LỊCH THEO DÕI PHÒNG HỌC</t>
  </si>
  <si>
    <t>Sức chứa</t>
  </si>
  <si>
    <t>PHÒNG</t>
  </si>
  <si>
    <t>Thiết bị</t>
  </si>
  <si>
    <t>Hai</t>
  </si>
  <si>
    <t>Sáng</t>
  </si>
  <si>
    <t>Chiều</t>
  </si>
  <si>
    <t>Ba</t>
  </si>
  <si>
    <t>Tư</t>
  </si>
  <si>
    <t>Năm</t>
  </si>
  <si>
    <t>Sáu</t>
  </si>
  <si>
    <t>Bảy</t>
  </si>
  <si>
    <t>0</t>
  </si>
  <si>
    <t>TÊN KHOA</t>
  </si>
  <si>
    <t>NGÀY LÊN</t>
  </si>
  <si>
    <t>NGÀY KTM</t>
  </si>
  <si>
    <t>Trần Tấn Lộc</t>
  </si>
  <si>
    <t>TP.HCM, ngày 03 tháng 09 năm 2014</t>
  </si>
  <si>
    <t>Xuân</t>
  </si>
  <si>
    <t>Phan Thanh</t>
  </si>
  <si>
    <t>Hải</t>
  </si>
  <si>
    <t>Phúc</t>
  </si>
  <si>
    <t>Lê Thanh</t>
  </si>
  <si>
    <t>Minh</t>
  </si>
  <si>
    <t>Chung</t>
  </si>
  <si>
    <t>Hoàng Thị</t>
  </si>
  <si>
    <t>Văn</t>
  </si>
  <si>
    <t>Toán</t>
  </si>
  <si>
    <t>C13OTO1</t>
  </si>
  <si>
    <t>PHÒNG MÁY</t>
  </si>
  <si>
    <t>Nguyễn Thanh</t>
  </si>
  <si>
    <t>Nguyễn Thị Bảo</t>
  </si>
  <si>
    <t>DANH SÁCH GV ĐANG DẠY TẠI CƠ SỞ 2
HỌC KỲ 1: 2014 -2015</t>
  </si>
  <si>
    <t>Vũ Thành</t>
  </si>
  <si>
    <t>Trương</t>
  </si>
  <si>
    <t>Nguyễn Đức</t>
  </si>
  <si>
    <t>Huynh</t>
  </si>
  <si>
    <t>Sơn</t>
  </si>
  <si>
    <t>Nguyễn Thành</t>
  </si>
  <si>
    <t>Nguyễn Anh</t>
  </si>
  <si>
    <t>Vũ</t>
  </si>
  <si>
    <t>Nguyễn Văn</t>
  </si>
  <si>
    <t>Nguyễn Việt</t>
  </si>
  <si>
    <t>Trần Văn</t>
  </si>
  <si>
    <t>Trương Thái</t>
  </si>
  <si>
    <t>Trí</t>
  </si>
  <si>
    <t>Phạm Minh</t>
  </si>
  <si>
    <t>Thông</t>
  </si>
  <si>
    <t>Tổ MHC</t>
  </si>
  <si>
    <t>Thứ  6 - 26/09 T.Châu báo nghỉ buổi chiều - C12OTO2</t>
  </si>
  <si>
    <t>Thứ 3 - 23/09 T.Trương báo nghỉ 2 tuần C13OTO1 - C13OTO3</t>
  </si>
  <si>
    <t>X. GẦM</t>
  </si>
  <si>
    <t>X. DẦU</t>
  </si>
  <si>
    <t>GVCN: LÊ HOÀNG THANH VY - ĐT: 0907 589 632</t>
  </si>
  <si>
    <t>GVCN: LÊ NGỌC KHÁNH PHÚC - ĐT:  0973 525 024</t>
  </si>
  <si>
    <t>X. ĐIỆN</t>
  </si>
  <si>
    <t>X. XĂNG</t>
  </si>
  <si>
    <t>PHÒNG 
LT1</t>
  </si>
  <si>
    <t>PHÒNG
LT2</t>
  </si>
  <si>
    <t>PHÒNG 
LTCM</t>
  </si>
  <si>
    <t>PHÒNG 
01</t>
  </si>
  <si>
    <t>PHÒNG 
02</t>
  </si>
  <si>
    <t>PHÒNG 
03</t>
  </si>
  <si>
    <t>NGÀY</t>
  </si>
  <si>
    <t>C14OT5-MK</t>
  </si>
  <si>
    <t>T. TRÍ</t>
  </si>
  <si>
    <t>Tổng cộng:</t>
  </si>
  <si>
    <t>SV</t>
  </si>
  <si>
    <t>T14OTO</t>
  </si>
  <si>
    <t>T. LÂN</t>
  </si>
  <si>
    <t>T H Ờ I   K H Ó A   B I Ể U   -   K H O A   C H Ế   B I Ế N   T H Ự C   P H Ẩ M</t>
  </si>
  <si>
    <t>C14OT1</t>
  </si>
  <si>
    <t>C14OT2</t>
  </si>
  <si>
    <t>C14OT3</t>
  </si>
  <si>
    <t>C14OT4</t>
  </si>
  <si>
    <t>C. THỦY</t>
  </si>
  <si>
    <t xml:space="preserve">CHUẨN ĐOÁN </t>
  </si>
  <si>
    <t xml:space="preserve">X. GẦM </t>
  </si>
  <si>
    <t>T.  VIỆT HẢI</t>
  </si>
  <si>
    <t>P. LTCM</t>
  </si>
  <si>
    <t>BD SC HT</t>
  </si>
  <si>
    <t>T. DƯƠNG</t>
  </si>
  <si>
    <t xml:space="preserve">TRUYỀN LỰC </t>
  </si>
  <si>
    <t xml:space="preserve">T. LÂN </t>
  </si>
  <si>
    <t xml:space="preserve">X. ĐIỆN </t>
  </si>
  <si>
    <t>T. THƯƠNG</t>
  </si>
  <si>
    <t>T. THOẠI</t>
  </si>
  <si>
    <t>TOÁN 5</t>
  </si>
  <si>
    <t>T. SƠN</t>
  </si>
  <si>
    <t>P. LT1</t>
  </si>
  <si>
    <t>P. LT2</t>
  </si>
  <si>
    <t xml:space="preserve">BD SC HT </t>
  </si>
  <si>
    <t xml:space="preserve">DI CHUYỂN </t>
  </si>
  <si>
    <t xml:space="preserve">T. SƠN </t>
  </si>
  <si>
    <t>NL DIESEL</t>
  </si>
  <si>
    <t>T. MINH</t>
  </si>
  <si>
    <t xml:space="preserve">X. DẦU </t>
  </si>
  <si>
    <t>T. PHONG</t>
  </si>
  <si>
    <t>LỚP GHÉP</t>
  </si>
  <si>
    <t xml:space="preserve">NL DIESEL </t>
  </si>
  <si>
    <t xml:space="preserve">LỚP: </t>
  </si>
  <si>
    <t>KT OTO</t>
  </si>
  <si>
    <t>KỸ THUẬT</t>
  </si>
  <si>
    <t>KIỂM ĐỊNH Ô TÔ</t>
  </si>
  <si>
    <t>T. VIỆT HẢI</t>
  </si>
  <si>
    <t>TB ĐIỆN OTO</t>
  </si>
  <si>
    <t xml:space="preserve">T. Q. MINH </t>
  </si>
  <si>
    <t>BD SC</t>
  </si>
  <si>
    <t>TB ĐIỆN ÔTO</t>
  </si>
  <si>
    <t>T. Q. MINH</t>
  </si>
  <si>
    <t xml:space="preserve"> ĐÁNH LỬA</t>
  </si>
  <si>
    <t>ĐÁNH LỬA</t>
  </si>
  <si>
    <t>ĐÁNH LỮA</t>
  </si>
  <si>
    <t>T. KHOA</t>
  </si>
  <si>
    <t>CHUẨN ĐOÁN</t>
  </si>
  <si>
    <t>TTKT Ô TÔ</t>
  </si>
  <si>
    <t xml:space="preserve"> </t>
  </si>
  <si>
    <t>BƠM CAO ÁP</t>
  </si>
  <si>
    <t>ĐIỀU KHIỂN ĐT</t>
  </si>
  <si>
    <t xml:space="preserve">X. XĂNG </t>
  </si>
  <si>
    <t xml:space="preserve">BD SC </t>
  </si>
  <si>
    <t>Tăng tiết</t>
  </si>
  <si>
    <t>BD SC BCA</t>
  </si>
  <si>
    <t>KHOA CƠ KHÍ Ô TÔ</t>
  </si>
  <si>
    <t>12h45-01h30</t>
  </si>
  <si>
    <t>01h30-02h15</t>
  </si>
  <si>
    <t>02h45-03h30</t>
  </si>
  <si>
    <t>03h30-04h15</t>
  </si>
  <si>
    <t>04h15-05h00</t>
  </si>
  <si>
    <t>09h30-10h15</t>
  </si>
  <si>
    <t>08h15-9h00</t>
  </si>
  <si>
    <t>07h30-8h15</t>
  </si>
  <si>
    <t>T15OT-18</t>
  </si>
  <si>
    <t>T. TẤN HẢI</t>
  </si>
  <si>
    <t xml:space="preserve">KHÍ NÉN </t>
  </si>
  <si>
    <t>THỦY LỰC ƯD</t>
  </si>
  <si>
    <t>T. VÂN KHÁNH</t>
  </si>
  <si>
    <t xml:space="preserve">ÔN TN </t>
  </si>
  <si>
    <t>TẠI CS1</t>
  </si>
  <si>
    <t>HỘI TRƯỜNG 1</t>
  </si>
  <si>
    <t xml:space="preserve">CHỦ NHẬT </t>
  </si>
  <si>
    <t>VẬT LÝ</t>
  </si>
  <si>
    <t xml:space="preserve">C. YẾN </t>
  </si>
  <si>
    <t>X. CƠ ĐIỆN TỬ</t>
  </si>
  <si>
    <t>T. NAM</t>
  </si>
  <si>
    <t xml:space="preserve">THỰC HÀNH </t>
  </si>
  <si>
    <t xml:space="preserve">X. HÀN </t>
  </si>
  <si>
    <t>X. MÁY ĐIỆN</t>
  </si>
  <si>
    <t>X. ĐIỆN LẠNH 1</t>
  </si>
  <si>
    <t>C14OT4+5-MK</t>
  </si>
  <si>
    <t xml:space="preserve">THỨ </t>
  </si>
  <si>
    <t>T. CÔNG LÝ</t>
  </si>
  <si>
    <t>ÁP DỤNG TỪ NGÀY 13/6/2016</t>
  </si>
  <si>
    <t xml:space="preserve">X. NGUỘI </t>
  </si>
  <si>
    <t xml:space="preserve">T. TUẤN </t>
  </si>
  <si>
    <t xml:space="preserve">HÀN CƠ BẢN </t>
  </si>
  <si>
    <t>NGUỘI CƠ BẢN</t>
  </si>
  <si>
    <t>X. NGUỘI</t>
  </si>
  <si>
    <t>T. TUẤN</t>
  </si>
  <si>
    <t>ÁP DỤNG TỪ NGÀY 05/9/2016</t>
  </si>
  <si>
    <t>CƠ KHÍ Ô TÔ</t>
  </si>
  <si>
    <t>CNTP</t>
  </si>
  <si>
    <t>07h30-08h15</t>
  </si>
  <si>
    <t>08h15-09h00</t>
  </si>
  <si>
    <t>T H Ờ I   K H Ó A   B I Ể U  -  K H O A   C Ơ  K H Í  Ô T Ô</t>
  </si>
  <si>
    <t>T H Ờ I   K H Ó A   B I Ể U  -  K H O A   C Ô N G   N G H Ệ   T H Ự C  P H Ẩ M</t>
  </si>
  <si>
    <t xml:space="preserve">GVCN: NGÔ VŨ QUỲNH ANH - ĐT: 0977 517 367 </t>
  </si>
  <si>
    <t>C16TP</t>
  </si>
  <si>
    <t>GVCN: PHAN THỊ BẢO VY - ĐT: 0903 960 582</t>
  </si>
  <si>
    <t>ÁP DỤNG TỪ NGÀY 12/12/2016</t>
  </si>
  <si>
    <t xml:space="preserve">    </t>
  </si>
  <si>
    <t>7h00-7h45</t>
  </si>
  <si>
    <t>7h45-8h30</t>
  </si>
  <si>
    <t>9h00-9h45</t>
  </si>
  <si>
    <t>9h45-10h30</t>
  </si>
  <si>
    <t>10h30-11h15</t>
  </si>
  <si>
    <t>07h00-7h45</t>
  </si>
  <si>
    <t>07h45-8h30</t>
  </si>
  <si>
    <t>09h00-9h45</t>
  </si>
  <si>
    <t>C16OTO1</t>
  </si>
  <si>
    <t>C16OTO2</t>
  </si>
  <si>
    <t>C16OTO3</t>
  </si>
  <si>
    <t>C16OTO4(1)</t>
  </si>
  <si>
    <t>C16OTO4(2)</t>
  </si>
  <si>
    <t>T16OTO</t>
  </si>
  <si>
    <t>C17TP</t>
  </si>
  <si>
    <t>K H Ó A   16</t>
  </si>
  <si>
    <t xml:space="preserve">   </t>
  </si>
  <si>
    <t>CHỦ NHẬT</t>
  </si>
  <si>
    <t>C16OTO-AUTO</t>
  </si>
  <si>
    <t>C18TP</t>
  </si>
  <si>
    <t>X.GẦM</t>
  </si>
  <si>
    <t>BD SC HT ĐK</t>
  </si>
  <si>
    <t>BẰNG KHÍ NÉN</t>
  </si>
  <si>
    <t>HỌC TẠI CS1</t>
  </si>
  <si>
    <t>T.LÂN</t>
  </si>
  <si>
    <t>X.ĐIỆN</t>
  </si>
  <si>
    <t>T.HẢI</t>
  </si>
  <si>
    <t>T.SƠN</t>
  </si>
  <si>
    <t>C.QUỲNH ANH</t>
  </si>
  <si>
    <t>C.THANH VY</t>
  </si>
  <si>
    <t>GVCN: NGHIÊM THỊ THOA - ĐT: 0942 846 334</t>
  </si>
  <si>
    <t>GVCN: NGUYỄN VĂN DƯƠNG - ĐT: 0907 591 215</t>
  </si>
  <si>
    <t>GVCN: LÊ LÂN - ĐT: 0937 542 279</t>
  </si>
  <si>
    <t>GVCN: NGÔ VŨ QUỲNH ANH - ĐT: 0977 517 367</t>
  </si>
  <si>
    <t>GVCN: TRẦN VĂN SƠN - ĐT: 0908 349 274</t>
  </si>
  <si>
    <t>T18TP</t>
  </si>
  <si>
    <t>C.BẢO VY</t>
  </si>
  <si>
    <t>T.XUÂN</t>
  </si>
  <si>
    <t>C17OTO5</t>
  </si>
  <si>
    <t>C17OTO7</t>
  </si>
  <si>
    <t>X.CƠ ĐIỆN TỬ</t>
  </si>
  <si>
    <t>C17OTO1</t>
  </si>
  <si>
    <t>C17OTO2</t>
  </si>
  <si>
    <t>C17OTO3</t>
  </si>
  <si>
    <t>C17OTO4</t>
  </si>
  <si>
    <t>X.DẦU</t>
  </si>
  <si>
    <t>K H Ó A   17</t>
  </si>
  <si>
    <t>T.THANH</t>
  </si>
  <si>
    <t>ĐIỆN TỬ</t>
  </si>
  <si>
    <t>C.LINH</t>
  </si>
  <si>
    <t>GVCN: HUỲNH CÔNG THƯƠNG - ĐT: 0918 333 140</t>
  </si>
  <si>
    <t>GVCN: NGUYỄN VIỆT HẢI - ĐT: 0938 825 286</t>
  </si>
  <si>
    <t>GVCN: ĐỖ THỊ CHIÊU LINH - ĐT: 0908 283 933</t>
  </si>
  <si>
    <t>T.ĐẠT</t>
  </si>
  <si>
    <t>PHANH</t>
  </si>
  <si>
    <t>GVCN: NGUYỄN PHƯƠNG THANH - ĐT: 0943 773 229</t>
  </si>
  <si>
    <t>BD SC HT ĐHKK</t>
  </si>
  <si>
    <t>TRÊN Ô TÔ</t>
  </si>
  <si>
    <t>PHÁT TRIỂN SP</t>
  </si>
  <si>
    <t>X.THỰC HÀNH</t>
  </si>
  <si>
    <t>VỆ SINH ATTP</t>
  </si>
  <si>
    <t>PHỤ GIA TP</t>
  </si>
  <si>
    <t>BD SC HT NL</t>
  </si>
  <si>
    <t>ĐC DIESEL</t>
  </si>
  <si>
    <t>CN CB CHÈ, CÀ</t>
  </si>
  <si>
    <t>PHÊ, CA CAO</t>
  </si>
  <si>
    <t>P.THÍ NGHIỆM</t>
  </si>
  <si>
    <t>HÓA SINH TP</t>
  </si>
  <si>
    <t>T.C.SƠN</t>
  </si>
  <si>
    <t>T.LUÂN</t>
  </si>
  <si>
    <t>X.CUNG CẤP ĐIỆN</t>
  </si>
  <si>
    <t>TH AUTO CAD</t>
  </si>
  <si>
    <t>P.MÁY</t>
  </si>
  <si>
    <t>T.QUỐC</t>
  </si>
  <si>
    <t>T.KHÁNH</t>
  </si>
  <si>
    <t>ANH VĂN</t>
  </si>
  <si>
    <t>P.10</t>
  </si>
  <si>
    <t>C.DIỆU</t>
  </si>
  <si>
    <t>PHANH ABS</t>
  </si>
  <si>
    <t>QLSX</t>
  </si>
  <si>
    <t>KĐ ĐÁNH LỬA</t>
  </si>
  <si>
    <t>BD SC BƠM</t>
  </si>
  <si>
    <t>CAO ÁP ĐK ĐT</t>
  </si>
  <si>
    <t>T.TRÍ</t>
  </si>
  <si>
    <t>CN KHÍ NÉN</t>
  </si>
  <si>
    <t>DUNG SAI LG VÀ</t>
  </si>
  <si>
    <t>KT ĐO LƯỜNG</t>
  </si>
  <si>
    <t>P.09</t>
  </si>
  <si>
    <t>T.LONG</t>
  </si>
  <si>
    <t xml:space="preserve">ĐÓNG GÓI </t>
  </si>
  <si>
    <t>BAO BÌ</t>
  </si>
  <si>
    <t>PHÂN TÍCH</t>
  </si>
  <si>
    <t>THỰC PHẨM</t>
  </si>
  <si>
    <t>CÁC QÚA TRÌNH</t>
  </si>
  <si>
    <t>CHUYỂN KHỐI</t>
  </si>
  <si>
    <t>CAO ÁP ĐK</t>
  </si>
  <si>
    <t>T.THOẠI</t>
  </si>
  <si>
    <t>CĐ TRẠNG THÁI</t>
  </si>
  <si>
    <t>KT Ô TÔ</t>
  </si>
  <si>
    <t>BD SC TRANG</t>
  </si>
  <si>
    <t>BỊ ĐIỆN ÔTÔ</t>
  </si>
  <si>
    <t>T.LƯU</t>
  </si>
  <si>
    <t>T.CHÂU</t>
  </si>
  <si>
    <t>P.PLC</t>
  </si>
  <si>
    <t>ÁP DỤNG TỪ NGÀY 22/04/2019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</si>
</sst>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₫_-;\-* #,##0.00\ _₫_-;_-* &quot;-&quot;??\ _₫_-;_-@_-"/>
    <numFmt numFmtId="164" formatCode="&quot;\&quot;#,##0;[Red]&quot;\&quot;\-#,##0"/>
    <numFmt numFmtId="165" formatCode="&quot;\&quot;#,##0.00;[Red]&quot;\&quot;\-#,##0.0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_(* #,##0_);_(* \(#,##0\);_(* &quot;&quot;_);_(@_)"/>
  </numFmts>
  <fonts count="108">
    <font>
      <sz val="10"/>
      <name val="Arial"/>
    </font>
    <font>
      <sz val="8"/>
      <name val="Arial"/>
      <family val="2"/>
      <charset val="163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  <charset val="163"/>
    </font>
    <font>
      <b/>
      <sz val="12"/>
      <name val="Times New Roman"/>
      <family val="1"/>
    </font>
    <font>
      <sz val="10"/>
      <name val="Arial"/>
      <family val="2"/>
      <charset val="163"/>
    </font>
    <font>
      <sz val="12"/>
      <name val="VNI-Times"/>
    </font>
    <font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Arial"/>
      <family val="2"/>
      <charset val="163"/>
    </font>
    <font>
      <b/>
      <sz val="18"/>
      <name val="Arial"/>
      <family val="2"/>
    </font>
    <font>
      <u/>
      <sz val="12"/>
      <color indexed="12"/>
      <name val="VNI-Aptima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4"/>
      <name val="Arial"/>
      <family val="2"/>
      <charset val="163"/>
    </font>
    <font>
      <b/>
      <sz val="12"/>
      <name val="Calibri"/>
      <family val="2"/>
      <charset val="163"/>
    </font>
    <font>
      <sz val="11"/>
      <name val="Calibri"/>
      <family val="2"/>
    </font>
    <font>
      <b/>
      <sz val="11"/>
      <color indexed="10"/>
      <name val="Calibri"/>
      <family val="2"/>
      <charset val="163"/>
    </font>
    <font>
      <b/>
      <sz val="10"/>
      <color indexed="10"/>
      <name val="Arial"/>
      <family val="2"/>
      <charset val="163"/>
    </font>
    <font>
      <sz val="8"/>
      <name val="Arial"/>
      <family val="2"/>
      <charset val="163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2"/>
      <charset val="163"/>
    </font>
    <font>
      <sz val="12"/>
      <color indexed="10"/>
      <name val="Times New Roman"/>
      <family val="1"/>
    </font>
    <font>
      <sz val="10"/>
      <name val="Times New Roman"/>
      <family val="1"/>
      <charset val="163"/>
    </font>
    <font>
      <sz val="8"/>
      <name val="Arial"/>
      <family val="2"/>
      <charset val="163"/>
    </font>
    <font>
      <b/>
      <sz val="16"/>
      <color indexed="10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5"/>
      <color indexed="12"/>
      <name val="Times New Roman"/>
      <family val="1"/>
    </font>
    <font>
      <b/>
      <i/>
      <sz val="12"/>
      <name val="Times New Roman"/>
      <family val="1"/>
    </font>
    <font>
      <b/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25"/>
      <color indexed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color indexed="10"/>
      <name val="Arial"/>
      <family val="2"/>
    </font>
    <font>
      <b/>
      <sz val="30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8"/>
      <color indexed="10"/>
      <name val="Arial"/>
      <family val="2"/>
    </font>
    <font>
      <b/>
      <sz val="28"/>
      <name val="Arial"/>
      <family val="2"/>
    </font>
    <font>
      <b/>
      <sz val="24"/>
      <name val="Arial"/>
      <family val="2"/>
    </font>
    <font>
      <b/>
      <sz val="16"/>
      <color indexed="10"/>
      <name val="Arial"/>
      <family val="2"/>
    </font>
    <font>
      <b/>
      <sz val="16"/>
      <color indexed="9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11"/>
      <color rgb="FF3F3F76"/>
      <name val="Calibri"/>
      <family val="2"/>
    </font>
    <font>
      <b/>
      <sz val="8"/>
      <color rgb="FFFF0000"/>
      <name val="Times New Roman"/>
      <family val="1"/>
    </font>
    <font>
      <b/>
      <i/>
      <u/>
      <sz val="8"/>
      <color rgb="FFC00000"/>
      <name val="Times New Roman"/>
      <family val="1"/>
    </font>
    <font>
      <b/>
      <sz val="30"/>
      <color theme="0"/>
      <name val="Arial"/>
      <family val="2"/>
    </font>
    <font>
      <b/>
      <sz val="18"/>
      <color rgb="FF0000FF"/>
      <name val="Arial"/>
      <family val="2"/>
    </font>
    <font>
      <b/>
      <sz val="13"/>
      <color rgb="FFFFFF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3"/>
      <color theme="0"/>
      <name val="Arial"/>
      <family val="2"/>
    </font>
    <font>
      <b/>
      <sz val="14"/>
      <color theme="0"/>
      <name val="Arial"/>
      <family val="2"/>
    </font>
    <font>
      <b/>
      <sz val="28"/>
      <color theme="0" tint="-0.14999847407452621"/>
      <name val="Arial"/>
      <family val="2"/>
    </font>
    <font>
      <b/>
      <sz val="36"/>
      <color rgb="FFC00000"/>
      <name val="Arial"/>
      <family val="2"/>
    </font>
    <font>
      <b/>
      <sz val="12"/>
      <color theme="1"/>
      <name val="Times New Roman"/>
      <family val="1"/>
    </font>
    <font>
      <b/>
      <sz val="9"/>
      <color rgb="FFFF0000"/>
      <name val="Arial"/>
      <family val="2"/>
    </font>
    <font>
      <b/>
      <sz val="24"/>
      <color theme="0"/>
      <name val="Arial"/>
      <family val="2"/>
    </font>
    <font>
      <b/>
      <sz val="8"/>
      <color indexed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b/>
      <sz val="20"/>
      <color rgb="FFC00000"/>
      <name val="Times New Roman"/>
      <family val="1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6"/>
      <color rgb="FF241597"/>
      <name val="Arial"/>
      <family val="2"/>
    </font>
    <font>
      <b/>
      <sz val="30"/>
      <color rgb="FFC00000"/>
      <name val="Arial"/>
      <family val="2"/>
    </font>
    <font>
      <b/>
      <sz val="12"/>
      <color rgb="FFFF0000"/>
      <name val="Arial"/>
      <family val="2"/>
    </font>
    <font>
      <b/>
      <sz val="12"/>
      <color indexed="10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28"/>
      <color theme="0"/>
      <name val="Arial"/>
      <family val="2"/>
    </font>
    <font>
      <b/>
      <sz val="16"/>
      <color rgb="FF2F1BC7"/>
      <name val="Arial"/>
      <family val="2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Arial"/>
      <family val="2"/>
    </font>
    <font>
      <b/>
      <sz val="8"/>
      <name val="Arial"/>
      <family val="2"/>
      <charset val="163"/>
    </font>
  </fonts>
  <fills count="4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A2D66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1C6A2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86C12"/>
        <bgColor indexed="64"/>
      </patternFill>
    </fill>
    <fill>
      <patternFill patternType="solid">
        <fgColor rgb="FFA0D76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1118A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A949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6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n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/>
      <top style="thin">
        <color indexed="64"/>
      </top>
      <bottom style="double">
        <color indexed="10"/>
      </bottom>
      <diagonal/>
    </border>
    <border>
      <left style="thick">
        <color indexed="10"/>
      </left>
      <right/>
      <top style="medium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double">
        <color indexed="10"/>
      </right>
      <top style="medium">
        <color indexed="64"/>
      </top>
      <bottom style="double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double">
        <color indexed="10"/>
      </right>
      <top/>
      <bottom/>
      <diagonal/>
    </border>
    <border>
      <left style="double">
        <color indexed="10"/>
      </left>
      <right/>
      <top/>
      <bottom style="thin">
        <color indexed="64"/>
      </bottom>
      <diagonal/>
    </border>
    <border>
      <left style="thick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thin">
        <color indexed="64"/>
      </top>
      <bottom style="medium">
        <color indexed="64"/>
      </bottom>
      <diagonal/>
    </border>
    <border>
      <left style="thick">
        <color indexed="1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10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 style="thick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ck">
        <color indexed="10"/>
      </left>
      <right style="double">
        <color indexed="10"/>
      </right>
      <top/>
      <bottom/>
      <diagonal/>
    </border>
    <border>
      <left style="thick">
        <color indexed="10"/>
      </left>
      <right style="double">
        <color indexed="10"/>
      </right>
      <top/>
      <bottom style="double">
        <color indexed="10"/>
      </bottom>
      <diagonal/>
    </border>
    <border>
      <left style="thick">
        <color indexed="10"/>
      </left>
      <right style="double">
        <color indexed="10"/>
      </right>
      <top/>
      <bottom style="medium">
        <color indexed="64"/>
      </bottom>
      <diagonal/>
    </border>
    <border>
      <left style="double">
        <color indexed="10"/>
      </left>
      <right/>
      <top/>
      <bottom/>
      <diagonal/>
    </border>
    <border>
      <left style="thick">
        <color indexed="10"/>
      </left>
      <right/>
      <top style="double">
        <color indexed="10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 style="thick">
        <color indexed="10"/>
      </left>
      <right style="double">
        <color indexed="10"/>
      </right>
      <top style="double">
        <color indexed="10"/>
      </top>
      <bottom/>
      <diagonal/>
    </border>
    <border>
      <left/>
      <right/>
      <top style="double">
        <color indexed="10"/>
      </top>
      <bottom/>
      <diagonal/>
    </border>
    <border>
      <left style="double">
        <color indexed="10"/>
      </left>
      <right/>
      <top style="double">
        <color indexed="10"/>
      </top>
      <bottom/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 style="double">
        <color indexed="10"/>
      </right>
      <top/>
      <bottom style="medium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double">
        <color indexed="10"/>
      </left>
      <right style="double">
        <color indexed="10"/>
      </right>
      <top style="thin">
        <color indexed="64"/>
      </top>
      <bottom/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/>
      <right style="double">
        <color indexed="10"/>
      </right>
      <top style="double">
        <color indexed="64"/>
      </top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double">
        <color indexed="64"/>
      </bottom>
      <diagonal/>
    </border>
    <border>
      <left style="double">
        <color indexed="10"/>
      </left>
      <right/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 style="double">
        <color indexed="64"/>
      </top>
      <bottom style="double">
        <color indexed="10"/>
      </bottom>
      <diagonal/>
    </border>
    <border>
      <left style="double">
        <color indexed="10"/>
      </left>
      <right/>
      <top/>
      <bottom style="double">
        <color indexed="64"/>
      </bottom>
      <diagonal/>
    </border>
    <border>
      <left style="double">
        <color indexed="10"/>
      </left>
      <right/>
      <top style="double">
        <color indexed="64"/>
      </top>
      <bottom/>
      <diagonal/>
    </border>
    <border>
      <left/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slantDashDot">
        <color rgb="FF00206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indexed="10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 style="thin">
        <color indexed="64"/>
      </bottom>
      <diagonal/>
    </border>
    <border>
      <left/>
      <right/>
      <top style="medium">
        <color theme="3" tint="-0.499984740745262"/>
      </top>
      <bottom style="thin">
        <color indexed="64"/>
      </bottom>
      <diagonal/>
    </border>
    <border>
      <left style="medium">
        <color theme="3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-0.499984740745262"/>
      </right>
      <top style="thin">
        <color indexed="64"/>
      </top>
      <bottom/>
      <diagonal/>
    </border>
    <border>
      <left style="medium">
        <color theme="3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theme="3" tint="-0.499984740745262"/>
      </right>
      <top/>
      <bottom style="double">
        <color indexed="64"/>
      </bottom>
      <diagonal/>
    </border>
    <border>
      <left style="medium">
        <color theme="3" tint="-0.499984740745262"/>
      </left>
      <right style="thin">
        <color indexed="64"/>
      </right>
      <top style="double">
        <color indexed="64"/>
      </top>
      <bottom/>
      <diagonal/>
    </border>
    <border>
      <left style="medium">
        <color theme="3" tint="-0.499984740745262"/>
      </left>
      <right style="thin">
        <color indexed="64"/>
      </right>
      <top/>
      <bottom style="medium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3" tint="-0.499984740745262"/>
      </bottom>
      <diagonal/>
    </border>
    <border>
      <left style="thin">
        <color indexed="64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 style="thin">
        <color indexed="64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 style="thin">
        <color indexed="64"/>
      </left>
      <right/>
      <top style="medium">
        <color theme="3" tint="-0.499984740745262"/>
      </top>
      <bottom style="thin">
        <color indexed="64"/>
      </bottom>
      <diagonal/>
    </border>
    <border>
      <left/>
      <right style="thin">
        <color indexed="64"/>
      </right>
      <top style="medium">
        <color theme="3" tint="-0.499984740745262"/>
      </top>
      <bottom style="thin">
        <color indexed="64"/>
      </bottom>
      <diagonal/>
    </border>
    <border>
      <left style="medium">
        <color theme="3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3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3" tint="-0.499984740745262"/>
      </left>
      <right style="thin">
        <color indexed="64"/>
      </right>
      <top style="thin">
        <color indexed="64"/>
      </top>
      <bottom/>
      <diagonal/>
    </border>
    <border>
      <left/>
      <right style="medium">
        <color theme="3" tint="-0.499984740745262"/>
      </right>
      <top/>
      <bottom/>
      <diagonal/>
    </border>
    <border>
      <left/>
      <right style="medium">
        <color theme="3" tint="-0.499984740745262"/>
      </right>
      <top/>
      <bottom style="double">
        <color indexed="64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theme="3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0"/>
      </left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medium">
        <color indexed="64"/>
      </bottom>
      <diagonal/>
    </border>
    <border>
      <left style="medium">
        <color indexed="64"/>
      </left>
      <right style="double">
        <color indexed="10"/>
      </right>
      <top style="double">
        <color indexed="10"/>
      </top>
      <bottom style="medium">
        <color indexed="64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double">
        <color indexed="64"/>
      </left>
      <right style="medium">
        <color theme="3" tint="-0.499984740745262"/>
      </right>
      <top style="double">
        <color indexed="64"/>
      </top>
      <bottom/>
      <diagonal/>
    </border>
    <border>
      <left style="double">
        <color indexed="64"/>
      </left>
      <right style="medium">
        <color theme="3" tint="-0.499984740745262"/>
      </right>
      <top/>
      <bottom/>
      <diagonal/>
    </border>
    <border>
      <left style="double">
        <color indexed="64"/>
      </left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 style="double">
        <color indexed="10"/>
      </right>
      <top style="thin">
        <color indexed="64"/>
      </top>
      <bottom style="double">
        <color indexed="1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 style="medium">
        <color theme="3" tint="-0.499984740745262"/>
      </right>
      <top/>
      <bottom style="thin">
        <color indexed="64"/>
      </bottom>
      <diagonal/>
    </border>
    <border>
      <left style="double">
        <color indexed="10"/>
      </left>
      <right style="medium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rgb="FFFF0000"/>
      </bottom>
      <diagonal/>
    </border>
    <border>
      <left style="double">
        <color indexed="10"/>
      </left>
      <right style="double">
        <color rgb="FFFF0000"/>
      </right>
      <top style="double">
        <color indexed="10"/>
      </top>
      <bottom style="double">
        <color rgb="FFFF0000"/>
      </bottom>
      <diagonal/>
    </border>
  </borders>
  <cellStyleXfs count="24">
    <xf numFmtId="0" fontId="0" fillId="0" borderId="0"/>
    <xf numFmtId="43" fontId="9" fillId="0" borderId="0" applyFont="0" applyFill="0" applyBorder="0" applyAlignment="0" applyProtection="0"/>
    <xf numFmtId="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69" fillId="21" borderId="111" applyNumberFormat="0" applyAlignment="0" applyProtection="0"/>
    <xf numFmtId="0" fontId="9" fillId="0" borderId="0"/>
    <xf numFmtId="0" fontId="8" fillId="22" borderId="112" applyNumberFormat="0" applyFont="0" applyAlignment="0" applyProtection="0"/>
    <xf numFmtId="0" fontId="5" fillId="0" borderId="1" applyNumberFormat="0" applyFont="0" applyFill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6" fillId="0" borderId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8" fillId="0" borderId="0"/>
  </cellStyleXfs>
  <cellXfs count="1068">
    <xf numFmtId="0" fontId="0" fillId="0" borderId="0" xfId="0"/>
    <xf numFmtId="0" fontId="69" fillId="21" borderId="2" xfId="9" applyBorder="1" applyAlignment="1">
      <alignment horizontal="center" vertical="center"/>
    </xf>
    <xf numFmtId="0" fontId="69" fillId="0" borderId="2" xfId="9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1" fillId="0" borderId="2" xfId="9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0" fillId="0" borderId="2" xfId="9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27" fillId="0" borderId="0" xfId="0" applyFont="1"/>
    <xf numFmtId="0" fontId="33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vertical="center"/>
    </xf>
    <xf numFmtId="0" fontId="33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vertical="center"/>
    </xf>
    <xf numFmtId="14" fontId="28" fillId="0" borderId="4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horizontal="center"/>
    </xf>
    <xf numFmtId="14" fontId="28" fillId="0" borderId="7" xfId="0" applyNumberFormat="1" applyFont="1" applyBorder="1" applyAlignment="1">
      <alignment vertical="center"/>
    </xf>
    <xf numFmtId="14" fontId="28" fillId="0" borderId="5" xfId="0" applyNumberFormat="1" applyFont="1" applyBorder="1" applyAlignment="1">
      <alignment vertical="center"/>
    </xf>
    <xf numFmtId="14" fontId="28" fillId="0" borderId="6" xfId="0" applyNumberFormat="1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8" fillId="0" borderId="5" xfId="0" applyFont="1" applyBorder="1" applyAlignment="1">
      <alignment vertical="center"/>
    </xf>
    <xf numFmtId="0" fontId="28" fillId="0" borderId="6" xfId="0" applyFont="1" applyBorder="1" applyAlignment="1">
      <alignment vertical="center"/>
    </xf>
    <xf numFmtId="0" fontId="33" fillId="0" borderId="7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30" fillId="0" borderId="0" xfId="0" applyFont="1" applyFill="1"/>
    <xf numFmtId="0" fontId="30" fillId="0" borderId="0" xfId="0" applyFont="1" applyAlignment="1">
      <alignment horizontal="left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5" xfId="0" applyFont="1" applyFill="1" applyBorder="1"/>
    <xf numFmtId="0" fontId="38" fillId="2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5" xfId="0" applyFont="1" applyBorder="1" applyAlignment="1">
      <alignment horizontal="center"/>
    </xf>
    <xf numFmtId="14" fontId="30" fillId="0" borderId="5" xfId="0" applyNumberFormat="1" applyFont="1" applyFill="1" applyBorder="1" applyAlignment="1">
      <alignment horizontal="center"/>
    </xf>
    <xf numFmtId="0" fontId="39" fillId="0" borderId="0" xfId="0" applyFont="1"/>
    <xf numFmtId="0" fontId="39" fillId="0" borderId="0" xfId="0" applyFont="1" applyAlignment="1">
      <alignment horizontal="center"/>
    </xf>
    <xf numFmtId="0" fontId="30" fillId="0" borderId="8" xfId="0" applyFont="1" applyBorder="1"/>
    <xf numFmtId="0" fontId="30" fillId="0" borderId="8" xfId="0" applyFont="1" applyBorder="1" applyAlignment="1"/>
    <xf numFmtId="0" fontId="30" fillId="0" borderId="8" xfId="0" applyFont="1" applyFill="1" applyBorder="1"/>
    <xf numFmtId="0" fontId="30" fillId="0" borderId="8" xfId="0" applyFont="1" applyFill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30" fillId="0" borderId="9" xfId="0" applyFont="1" applyFill="1" applyBorder="1"/>
    <xf numFmtId="0" fontId="30" fillId="0" borderId="10" xfId="0" applyFont="1" applyFill="1" applyBorder="1" applyAlignment="1">
      <alignment horizontal="left"/>
    </xf>
    <xf numFmtId="0" fontId="30" fillId="0" borderId="9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1" xfId="0" applyFont="1" applyBorder="1"/>
    <xf numFmtId="0" fontId="4" fillId="3" borderId="10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0" fontId="0" fillId="5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2" xfId="0" quotePrefix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textRotation="90"/>
    </xf>
    <xf numFmtId="0" fontId="8" fillId="22" borderId="2" xfId="11" quotePrefix="1" applyFont="1" applyBorder="1" applyAlignment="1">
      <alignment horizontal="center" vertical="center"/>
    </xf>
    <xf numFmtId="0" fontId="11" fillId="0" borderId="2" xfId="11" applyFont="1" applyFill="1" applyBorder="1" applyAlignment="1">
      <alignment horizontal="center" vertical="center"/>
    </xf>
    <xf numFmtId="0" fontId="69" fillId="21" borderId="2" xfId="9" quotePrefix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22" borderId="2" xfId="11" applyFont="1" applyBorder="1" applyAlignment="1">
      <alignment horizontal="center" vertical="center"/>
    </xf>
    <xf numFmtId="0" fontId="69" fillId="8" borderId="2" xfId="9" applyFill="1" applyBorder="1" applyAlignment="1">
      <alignment horizontal="center" vertical="center"/>
    </xf>
    <xf numFmtId="0" fontId="5" fillId="22" borderId="2" xfId="11" applyFont="1" applyBorder="1" applyAlignment="1">
      <alignment horizontal="center" vertical="center"/>
    </xf>
    <xf numFmtId="0" fontId="8" fillId="22" borderId="2" xfId="11" applyFont="1" applyBorder="1" applyAlignment="1">
      <alignment horizontal="center" vertical="center"/>
    </xf>
    <xf numFmtId="0" fontId="8" fillId="0" borderId="2" xfId="11" applyFont="1" applyFill="1" applyBorder="1" applyAlignment="1">
      <alignment horizontal="center" vertical="center"/>
    </xf>
    <xf numFmtId="0" fontId="69" fillId="0" borderId="2" xfId="9" quotePrefix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2" fillId="0" borderId="2" xfId="9" applyFont="1" applyFill="1" applyBorder="1" applyAlignment="1">
      <alignment horizontal="center" vertical="center"/>
    </xf>
    <xf numFmtId="0" fontId="23" fillId="22" borderId="2" xfId="11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2" fillId="0" borderId="0" xfId="0" applyFont="1"/>
    <xf numFmtId="0" fontId="25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/>
    </xf>
    <xf numFmtId="49" fontId="28" fillId="9" borderId="2" xfId="0" applyNumberFormat="1" applyFont="1" applyFill="1" applyBorder="1" applyAlignment="1">
      <alignment horizontal="center" vertical="center" wrapText="1"/>
    </xf>
    <xf numFmtId="49" fontId="44" fillId="9" borderId="2" xfId="0" applyNumberFormat="1" applyFont="1" applyFill="1" applyBorder="1" applyAlignment="1">
      <alignment horizontal="center" vertical="center" wrapText="1"/>
    </xf>
    <xf numFmtId="49" fontId="43" fillId="9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16" fontId="7" fillId="0" borderId="2" xfId="0" applyNumberFormat="1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  <xf numFmtId="0" fontId="7" fillId="11" borderId="2" xfId="0" applyNumberFormat="1" applyFont="1" applyFill="1" applyBorder="1" applyAlignment="1">
      <alignment horizontal="center" vertical="center" wrapText="1"/>
    </xf>
    <xf numFmtId="0" fontId="7" fillId="10" borderId="2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46" fillId="2" borderId="14" xfId="0" applyFont="1" applyFill="1" applyBorder="1" applyAlignment="1">
      <alignment horizontal="center" vertical="center"/>
    </xf>
    <xf numFmtId="49" fontId="47" fillId="2" borderId="2" xfId="0" applyNumberFormat="1" applyFont="1" applyFill="1" applyBorder="1" applyAlignment="1">
      <alignment horizontal="center" vertical="center"/>
    </xf>
    <xf numFmtId="49" fontId="48" fillId="2" borderId="2" xfId="0" applyNumberFormat="1" applyFont="1" applyFill="1" applyBorder="1" applyAlignment="1">
      <alignment horizontal="center" vertical="center"/>
    </xf>
    <xf numFmtId="0" fontId="49" fillId="10" borderId="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" fontId="30" fillId="2" borderId="2" xfId="0" applyNumberFormat="1" applyFont="1" applyFill="1" applyBorder="1" applyAlignment="1">
      <alignment vertical="center"/>
    </xf>
    <xf numFmtId="1" fontId="27" fillId="0" borderId="0" xfId="0" applyNumberFormat="1" applyFont="1"/>
    <xf numFmtId="0" fontId="26" fillId="0" borderId="0" xfId="0" applyFont="1" applyFill="1" applyBorder="1" applyAlignment="1">
      <alignment horizontal="center" vertical="center"/>
    </xf>
    <xf numFmtId="0" fontId="31" fillId="0" borderId="5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5" fillId="23" borderId="15" xfId="0" applyFont="1" applyFill="1" applyBorder="1" applyAlignment="1">
      <alignment horizontal="center" vertical="center"/>
    </xf>
    <xf numFmtId="0" fontId="51" fillId="0" borderId="0" xfId="0" applyFont="1"/>
    <xf numFmtId="0" fontId="31" fillId="23" borderId="15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0" fillId="0" borderId="0" xfId="0" applyAlignment="1">
      <alignment textRotation="90"/>
    </xf>
    <xf numFmtId="0" fontId="25" fillId="0" borderId="8" xfId="0" applyFont="1" applyBorder="1" applyAlignment="1">
      <alignment horizontal="center" vertical="center"/>
    </xf>
    <xf numFmtId="0" fontId="26" fillId="23" borderId="5" xfId="0" applyFont="1" applyFill="1" applyBorder="1" applyAlignment="1">
      <alignment horizontal="center" vertical="center" wrapText="1"/>
    </xf>
    <xf numFmtId="0" fontId="31" fillId="23" borderId="5" xfId="0" applyFont="1" applyFill="1" applyBorder="1" applyAlignment="1">
      <alignment horizontal="center" vertical="center" wrapText="1"/>
    </xf>
    <xf numFmtId="0" fontId="26" fillId="23" borderId="8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4" fontId="26" fillId="23" borderId="5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4" fontId="26" fillId="23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23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4" fontId="26" fillId="23" borderId="11" xfId="0" applyNumberFormat="1" applyFont="1" applyFill="1" applyBorder="1" applyAlignment="1">
      <alignment horizontal="center" vertical="center" wrapText="1"/>
    </xf>
    <xf numFmtId="14" fontId="25" fillId="23" borderId="5" xfId="0" applyNumberFormat="1" applyFont="1" applyFill="1" applyBorder="1" applyAlignment="1">
      <alignment horizontal="center" vertical="center" wrapText="1"/>
    </xf>
    <xf numFmtId="0" fontId="31" fillId="23" borderId="5" xfId="0" applyFont="1" applyFill="1" applyBorder="1" applyAlignment="1">
      <alignment horizontal="center" vertical="center"/>
    </xf>
    <xf numFmtId="0" fontId="25" fillId="23" borderId="8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/>
    </xf>
    <xf numFmtId="0" fontId="26" fillId="23" borderId="15" xfId="0" applyFont="1" applyFill="1" applyBorder="1" applyAlignment="1">
      <alignment horizontal="center" vertical="center" wrapText="1"/>
    </xf>
    <xf numFmtId="14" fontId="25" fillId="23" borderId="0" xfId="0" applyNumberFormat="1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center" vertical="center"/>
    </xf>
    <xf numFmtId="0" fontId="25" fillId="23" borderId="17" xfId="0" applyFont="1" applyFill="1" applyBorder="1" applyAlignment="1">
      <alignment horizontal="center" vertical="center"/>
    </xf>
    <xf numFmtId="0" fontId="26" fillId="23" borderId="0" xfId="0" applyFont="1" applyFill="1" applyBorder="1" applyAlignment="1">
      <alignment horizontal="center" vertical="center" wrapText="1"/>
    </xf>
    <xf numFmtId="0" fontId="31" fillId="23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23" borderId="1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/>
    </xf>
    <xf numFmtId="0" fontId="25" fillId="24" borderId="8" xfId="0" applyFont="1" applyFill="1" applyBorder="1" applyAlignment="1">
      <alignment horizontal="center" vertical="center"/>
    </xf>
    <xf numFmtId="0" fontId="25" fillId="24" borderId="18" xfId="0" applyFont="1" applyFill="1" applyBorder="1" applyAlignment="1">
      <alignment horizontal="center" vertical="center"/>
    </xf>
    <xf numFmtId="0" fontId="51" fillId="0" borderId="11" xfId="0" applyFont="1" applyBorder="1"/>
    <xf numFmtId="0" fontId="51" fillId="0" borderId="5" xfId="0" applyFont="1" applyBorder="1"/>
    <xf numFmtId="0" fontId="25" fillId="24" borderId="19" xfId="0" applyFont="1" applyFill="1" applyBorder="1" applyAlignment="1">
      <alignment horizontal="center" vertical="center"/>
    </xf>
    <xf numFmtId="0" fontId="26" fillId="24" borderId="19" xfId="0" applyFont="1" applyFill="1" applyBorder="1" applyAlignment="1">
      <alignment horizontal="center" vertical="center"/>
    </xf>
    <xf numFmtId="0" fontId="51" fillId="0" borderId="20" xfId="0" applyFont="1" applyBorder="1"/>
    <xf numFmtId="0" fontId="51" fillId="0" borderId="21" xfId="0" applyFont="1" applyBorder="1"/>
    <xf numFmtId="0" fontId="25" fillId="0" borderId="16" xfId="0" applyFont="1" applyBorder="1" applyAlignment="1">
      <alignment horizontal="center" vertical="center"/>
    </xf>
    <xf numFmtId="0" fontId="26" fillId="23" borderId="16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51" fillId="0" borderId="22" xfId="0" applyFont="1" applyBorder="1"/>
    <xf numFmtId="0" fontId="25" fillId="0" borderId="23" xfId="0" applyFont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51" fillId="0" borderId="16" xfId="0" applyFont="1" applyBorder="1"/>
    <xf numFmtId="0" fontId="25" fillId="24" borderId="24" xfId="0" applyFont="1" applyFill="1" applyBorder="1" applyAlignment="1">
      <alignment horizontal="center" vertical="center"/>
    </xf>
    <xf numFmtId="0" fontId="25" fillId="24" borderId="25" xfId="0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23" borderId="29" xfId="0" applyFont="1" applyFill="1" applyBorder="1" applyAlignment="1">
      <alignment horizontal="center" vertical="center" wrapText="1"/>
    </xf>
    <xf numFmtId="0" fontId="26" fillId="23" borderId="27" xfId="0" applyFont="1" applyFill="1" applyBorder="1" applyAlignment="1">
      <alignment horizontal="center" vertical="center" wrapText="1"/>
    </xf>
    <xf numFmtId="0" fontId="26" fillId="23" borderId="30" xfId="0" applyFont="1" applyFill="1" applyBorder="1" applyAlignment="1">
      <alignment horizontal="center" vertical="center" wrapText="1"/>
    </xf>
    <xf numFmtId="0" fontId="26" fillId="23" borderId="13" xfId="0" applyFont="1" applyFill="1" applyBorder="1" applyAlignment="1">
      <alignment horizontal="center" vertical="center" wrapText="1"/>
    </xf>
    <xf numFmtId="0" fontId="31" fillId="23" borderId="30" xfId="0" applyFont="1" applyFill="1" applyBorder="1" applyAlignment="1">
      <alignment horizontal="center" vertical="center" wrapText="1"/>
    </xf>
    <xf numFmtId="0" fontId="31" fillId="23" borderId="13" xfId="0" applyFont="1" applyFill="1" applyBorder="1" applyAlignment="1">
      <alignment horizontal="center" vertical="center" wrapText="1"/>
    </xf>
    <xf numFmtId="0" fontId="26" fillId="23" borderId="31" xfId="0" applyFont="1" applyFill="1" applyBorder="1" applyAlignment="1">
      <alignment horizontal="center" vertical="center" wrapText="1"/>
    </xf>
    <xf numFmtId="0" fontId="25" fillId="23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23" borderId="32" xfId="0" applyFont="1" applyFill="1" applyBorder="1" applyAlignment="1">
      <alignment horizontal="center" vertical="center" wrapText="1"/>
    </xf>
    <xf numFmtId="0" fontId="25" fillId="24" borderId="33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14" fontId="26" fillId="0" borderId="30" xfId="0" applyNumberFormat="1" applyFont="1" applyFill="1" applyBorder="1" applyAlignment="1">
      <alignment horizontal="center" vertical="center" wrapText="1"/>
    </xf>
    <xf numFmtId="14" fontId="25" fillId="0" borderId="30" xfId="0" applyNumberFormat="1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 wrapText="1"/>
    </xf>
    <xf numFmtId="0" fontId="26" fillId="23" borderId="15" xfId="0" applyFont="1" applyFill="1" applyBorder="1" applyAlignment="1">
      <alignment horizontal="center" vertical="center"/>
    </xf>
    <xf numFmtId="0" fontId="26" fillId="23" borderId="13" xfId="0" applyFont="1" applyFill="1" applyBorder="1" applyAlignment="1">
      <alignment horizontal="center" vertical="center"/>
    </xf>
    <xf numFmtId="0" fontId="25" fillId="23" borderId="15" xfId="0" applyFont="1" applyFill="1" applyBorder="1" applyAlignment="1">
      <alignment horizontal="center" vertical="center" wrapText="1"/>
    </xf>
    <xf numFmtId="0" fontId="25" fillId="23" borderId="13" xfId="0" applyFont="1" applyFill="1" applyBorder="1" applyAlignment="1">
      <alignment horizontal="center" vertical="center" wrapText="1"/>
    </xf>
    <xf numFmtId="0" fontId="70" fillId="23" borderId="15" xfId="0" applyFont="1" applyFill="1" applyBorder="1" applyAlignment="1">
      <alignment horizontal="center" vertical="center" wrapText="1"/>
    </xf>
    <xf numFmtId="0" fontId="26" fillId="23" borderId="28" xfId="0" applyFont="1" applyFill="1" applyBorder="1" applyAlignment="1">
      <alignment horizontal="center" vertical="center"/>
    </xf>
    <xf numFmtId="14" fontId="26" fillId="23" borderId="29" xfId="0" applyNumberFormat="1" applyFont="1" applyFill="1" applyBorder="1" applyAlignment="1">
      <alignment horizontal="center" vertical="center" wrapText="1"/>
    </xf>
    <xf numFmtId="0" fontId="51" fillId="0" borderId="27" xfId="0" applyFont="1" applyBorder="1"/>
    <xf numFmtId="14" fontId="26" fillId="23" borderId="30" xfId="0" applyNumberFormat="1" applyFont="1" applyFill="1" applyBorder="1" applyAlignment="1">
      <alignment horizontal="center" vertical="center" wrapText="1"/>
    </xf>
    <xf numFmtId="0" fontId="51" fillId="0" borderId="13" xfId="0" applyFont="1" applyBorder="1"/>
    <xf numFmtId="14" fontId="25" fillId="23" borderId="30" xfId="0" applyNumberFormat="1" applyFont="1" applyFill="1" applyBorder="1" applyAlignment="1">
      <alignment horizontal="center" vertical="center" wrapText="1"/>
    </xf>
    <xf numFmtId="0" fontId="31" fillId="23" borderId="30" xfId="0" applyFont="1" applyFill="1" applyBorder="1" applyAlignment="1">
      <alignment horizontal="center" vertical="center"/>
    </xf>
    <xf numFmtId="0" fontId="25" fillId="23" borderId="31" xfId="0" applyFont="1" applyFill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51" fillId="0" borderId="32" xfId="0" applyFont="1" applyBorder="1"/>
    <xf numFmtId="0" fontId="26" fillId="0" borderId="13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24" borderId="35" xfId="0" applyFont="1" applyFill="1" applyBorder="1" applyAlignment="1">
      <alignment horizontal="center" vertical="center"/>
    </xf>
    <xf numFmtId="0" fontId="26" fillId="24" borderId="36" xfId="0" applyFont="1" applyFill="1" applyBorder="1" applyAlignment="1">
      <alignment horizontal="center" vertical="center"/>
    </xf>
    <xf numFmtId="0" fontId="71" fillId="25" borderId="5" xfId="0" applyFont="1" applyFill="1" applyBorder="1" applyAlignment="1">
      <alignment horizontal="center" vertical="center" wrapText="1"/>
    </xf>
    <xf numFmtId="0" fontId="26" fillId="25" borderId="0" xfId="0" applyFont="1" applyFill="1" applyBorder="1" applyAlignment="1">
      <alignment horizontal="center" vertical="center"/>
    </xf>
    <xf numFmtId="0" fontId="26" fillId="25" borderId="13" xfId="0" applyFont="1" applyFill="1" applyBorder="1" applyAlignment="1">
      <alignment horizontal="center" vertical="center"/>
    </xf>
    <xf numFmtId="0" fontId="26" fillId="25" borderId="5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169" fontId="54" fillId="0" borderId="0" xfId="0" applyNumberFormat="1" applyFont="1" applyAlignment="1">
      <alignment wrapText="1"/>
    </xf>
    <xf numFmtId="169" fontId="54" fillId="0" borderId="0" xfId="0" applyNumberFormat="1" applyFont="1" applyAlignment="1">
      <alignment vertical="center" wrapText="1"/>
    </xf>
    <xf numFmtId="169" fontId="55" fillId="0" borderId="0" xfId="0" applyNumberFormat="1" applyFont="1" applyAlignment="1">
      <alignment vertical="center" wrapText="1"/>
    </xf>
    <xf numFmtId="169" fontId="72" fillId="23" borderId="0" xfId="0" applyNumberFormat="1" applyFont="1" applyFill="1" applyAlignment="1">
      <alignment vertical="center" wrapText="1"/>
    </xf>
    <xf numFmtId="169" fontId="13" fillId="0" borderId="0" xfId="0" applyNumberFormat="1" applyFont="1" applyAlignment="1">
      <alignment wrapText="1"/>
    </xf>
    <xf numFmtId="169" fontId="56" fillId="0" borderId="0" xfId="0" applyNumberFormat="1" applyFont="1" applyAlignment="1">
      <alignment horizontal="center" vertical="center" wrapText="1"/>
    </xf>
    <xf numFmtId="169" fontId="4" fillId="23" borderId="0" xfId="0" applyNumberFormat="1" applyFont="1" applyFill="1" applyAlignment="1">
      <alignment horizontal="center" vertical="center" wrapText="1"/>
    </xf>
    <xf numFmtId="169" fontId="57" fillId="0" borderId="0" xfId="0" applyNumberFormat="1" applyFont="1" applyAlignment="1">
      <alignment wrapText="1"/>
    </xf>
    <xf numFmtId="169" fontId="59" fillId="0" borderId="0" xfId="0" applyNumberFormat="1" applyFont="1" applyAlignment="1">
      <alignment wrapText="1"/>
    </xf>
    <xf numFmtId="169" fontId="60" fillId="0" borderId="0" xfId="0" applyNumberFormat="1" applyFont="1" applyFill="1" applyBorder="1" applyAlignment="1">
      <alignment horizontal="center" vertical="center" textRotation="90" wrapText="1"/>
    </xf>
    <xf numFmtId="169" fontId="55" fillId="0" borderId="0" xfId="0" applyNumberFormat="1" applyFont="1" applyFill="1" applyBorder="1" applyAlignment="1">
      <alignment horizontal="center" vertical="center" wrapText="1"/>
    </xf>
    <xf numFmtId="169" fontId="4" fillId="23" borderId="0" xfId="0" applyNumberFormat="1" applyFont="1" applyFill="1" applyBorder="1" applyAlignment="1">
      <alignment wrapText="1"/>
    </xf>
    <xf numFmtId="169" fontId="2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Alignment="1">
      <alignment wrapText="1"/>
    </xf>
    <xf numFmtId="169" fontId="74" fillId="0" borderId="0" xfId="0" applyNumberFormat="1" applyFont="1" applyAlignment="1">
      <alignment wrapText="1"/>
    </xf>
    <xf numFmtId="169" fontId="4" fillId="23" borderId="0" xfId="0" applyNumberFormat="1" applyFont="1" applyFill="1" applyAlignment="1">
      <alignment wrapText="1"/>
    </xf>
    <xf numFmtId="169" fontId="60" fillId="0" borderId="0" xfId="0" applyNumberFormat="1" applyFont="1" applyFill="1" applyBorder="1" applyAlignment="1">
      <alignment vertical="center" wrapText="1"/>
    </xf>
    <xf numFmtId="169" fontId="58" fillId="0" borderId="0" xfId="0" applyNumberFormat="1" applyFont="1" applyFill="1" applyBorder="1" applyAlignment="1">
      <alignment vertical="center" wrapText="1"/>
    </xf>
    <xf numFmtId="169" fontId="53" fillId="0" borderId="0" xfId="0" applyNumberFormat="1" applyFont="1" applyFill="1" applyBorder="1" applyAlignment="1">
      <alignment vertical="center" wrapText="1"/>
    </xf>
    <xf numFmtId="169" fontId="72" fillId="23" borderId="0" xfId="0" applyNumberFormat="1" applyFont="1" applyFill="1" applyBorder="1" applyAlignment="1">
      <alignment vertical="center" wrapText="1"/>
    </xf>
    <xf numFmtId="169" fontId="55" fillId="0" borderId="5" xfId="0" applyNumberFormat="1" applyFont="1" applyFill="1" applyBorder="1" applyAlignment="1">
      <alignment horizontal="center" vertical="center" wrapText="1"/>
    </xf>
    <xf numFmtId="169" fontId="55" fillId="23" borderId="0" xfId="0" applyNumberFormat="1" applyFont="1" applyFill="1" applyBorder="1" applyAlignment="1">
      <alignment horizontal="center" vertical="center" wrapText="1"/>
    </xf>
    <xf numFmtId="169" fontId="55" fillId="0" borderId="41" xfId="0" applyNumberFormat="1" applyFont="1" applyFill="1" applyBorder="1" applyAlignment="1">
      <alignment horizontal="center" vertical="center" wrapText="1"/>
    </xf>
    <xf numFmtId="169" fontId="55" fillId="0" borderId="42" xfId="0" applyNumberFormat="1" applyFont="1" applyFill="1" applyBorder="1" applyAlignment="1">
      <alignment horizontal="center" vertical="center" wrapText="1"/>
    </xf>
    <xf numFmtId="169" fontId="7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74" fillId="0" borderId="0" xfId="0" applyNumberFormat="1" applyFont="1" applyAlignment="1">
      <alignment vertical="center" wrapText="1"/>
    </xf>
    <xf numFmtId="169" fontId="55" fillId="0" borderId="12" xfId="0" applyNumberFormat="1" applyFont="1" applyFill="1" applyBorder="1" applyAlignment="1">
      <alignment horizontal="center" vertical="center" wrapText="1"/>
    </xf>
    <xf numFmtId="169" fontId="60" fillId="0" borderId="0" xfId="0" applyNumberFormat="1" applyFont="1" applyAlignment="1">
      <alignment wrapText="1"/>
    </xf>
    <xf numFmtId="169" fontId="55" fillId="0" borderId="0" xfId="0" applyNumberFormat="1" applyFont="1" applyAlignment="1">
      <alignment wrapText="1"/>
    </xf>
    <xf numFmtId="169" fontId="4" fillId="0" borderId="0" xfId="0" applyNumberFormat="1" applyFont="1" applyAlignment="1">
      <alignment horizontal="center" wrapText="1"/>
    </xf>
    <xf numFmtId="169" fontId="77" fillId="0" borderId="0" xfId="0" applyNumberFormat="1" applyFont="1" applyAlignment="1">
      <alignment wrapText="1"/>
    </xf>
    <xf numFmtId="169" fontId="55" fillId="23" borderId="10" xfId="0" applyNumberFormat="1" applyFont="1" applyFill="1" applyBorder="1" applyAlignment="1">
      <alignment horizontal="center" vertical="center" wrapText="1"/>
    </xf>
    <xf numFmtId="169" fontId="75" fillId="23" borderId="10" xfId="0" applyNumberFormat="1" applyFont="1" applyFill="1" applyBorder="1" applyAlignment="1">
      <alignment horizontal="center" vertical="center" wrapText="1"/>
    </xf>
    <xf numFmtId="169" fontId="62" fillId="0" borderId="0" xfId="0" applyNumberFormat="1" applyFont="1" applyAlignment="1">
      <alignment wrapText="1"/>
    </xf>
    <xf numFmtId="169" fontId="62" fillId="0" borderId="0" xfId="0" applyNumberFormat="1" applyFont="1" applyAlignment="1">
      <alignment horizontal="center" wrapText="1"/>
    </xf>
    <xf numFmtId="0" fontId="2" fillId="0" borderId="0" xfId="0" applyFont="1"/>
    <xf numFmtId="0" fontId="56" fillId="0" borderId="0" xfId="0" applyFont="1"/>
    <xf numFmtId="0" fontId="55" fillId="0" borderId="5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3" fillId="0" borderId="0" xfId="0" applyFont="1"/>
    <xf numFmtId="0" fontId="56" fillId="0" borderId="0" xfId="0" applyFont="1" applyBorder="1"/>
    <xf numFmtId="0" fontId="4" fillId="0" borderId="0" xfId="0" applyFont="1"/>
    <xf numFmtId="169" fontId="55" fillId="0" borderId="38" xfId="0" applyNumberFormat="1" applyFont="1" applyFill="1" applyBorder="1" applyAlignment="1">
      <alignment horizontal="center" vertical="center" wrapText="1"/>
    </xf>
    <xf numFmtId="169" fontId="55" fillId="0" borderId="8" xfId="0" applyNumberFormat="1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0" fontId="5" fillId="0" borderId="0" xfId="0" applyFont="1" applyFill="1" applyBorder="1"/>
    <xf numFmtId="0" fontId="5" fillId="0" borderId="0" xfId="0" applyFont="1" applyFill="1"/>
    <xf numFmtId="0" fontId="65" fillId="14" borderId="49" xfId="0" applyFont="1" applyFill="1" applyBorder="1" applyAlignment="1">
      <alignment horizontal="right"/>
    </xf>
    <xf numFmtId="0" fontId="65" fillId="14" borderId="50" xfId="0" applyFont="1" applyFill="1" applyBorder="1" applyAlignment="1"/>
    <xf numFmtId="0" fontId="64" fillId="0" borderId="0" xfId="0" applyFont="1" applyFill="1" applyBorder="1" applyAlignment="1">
      <alignment horizontal="center"/>
    </xf>
    <xf numFmtId="0" fontId="2" fillId="23" borderId="57" xfId="0" applyFont="1" applyFill="1" applyBorder="1" applyAlignment="1">
      <alignment horizontal="center" vertical="center" wrapText="1"/>
    </xf>
    <xf numFmtId="0" fontId="67" fillId="0" borderId="80" xfId="0" applyFont="1" applyBorder="1" applyAlignment="1">
      <alignment horizontal="center" vertical="center"/>
    </xf>
    <xf numFmtId="0" fontId="67" fillId="0" borderId="7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7" fillId="0" borderId="74" xfId="0" applyFont="1" applyBorder="1" applyAlignment="1">
      <alignment horizontal="center" vertical="center"/>
    </xf>
    <xf numFmtId="0" fontId="67" fillId="0" borderId="55" xfId="0" applyFont="1" applyBorder="1" applyAlignment="1">
      <alignment horizontal="center" vertical="center"/>
    </xf>
    <xf numFmtId="0" fontId="67" fillId="0" borderId="73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56" fillId="0" borderId="0" xfId="0" applyFont="1" applyFill="1"/>
    <xf numFmtId="0" fontId="56" fillId="0" borderId="0" xfId="0" applyFont="1" applyFill="1" applyAlignment="1">
      <alignment vertical="center"/>
    </xf>
    <xf numFmtId="0" fontId="56" fillId="0" borderId="0" xfId="0" applyFont="1" applyFill="1" applyBorder="1"/>
    <xf numFmtId="0" fontId="5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169" fontId="76" fillId="0" borderId="5" xfId="0" applyNumberFormat="1" applyFont="1" applyFill="1" applyBorder="1" applyAlignment="1">
      <alignment horizontal="center" vertical="center" wrapText="1"/>
    </xf>
    <xf numFmtId="0" fontId="63" fillId="0" borderId="51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5" fillId="0" borderId="0" xfId="0" applyFont="1"/>
    <xf numFmtId="0" fontId="55" fillId="0" borderId="0" xfId="0" applyFont="1" applyFill="1" applyAlignment="1"/>
    <xf numFmtId="0" fontId="55" fillId="0" borderId="0" xfId="0" applyFont="1" applyAlignment="1"/>
    <xf numFmtId="14" fontId="76" fillId="0" borderId="5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4" fontId="76" fillId="0" borderId="41" xfId="0" applyNumberFormat="1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0" xfId="0" applyFont="1" applyBorder="1"/>
    <xf numFmtId="0" fontId="5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7" fillId="0" borderId="0" xfId="0" applyFont="1"/>
    <xf numFmtId="0" fontId="55" fillId="30" borderId="8" xfId="0" applyFont="1" applyFill="1" applyBorder="1" applyAlignment="1">
      <alignment horizontal="center" vertical="center"/>
    </xf>
    <xf numFmtId="0" fontId="55" fillId="30" borderId="5" xfId="0" applyFont="1" applyFill="1" applyBorder="1" applyAlignment="1">
      <alignment horizontal="center" vertical="center"/>
    </xf>
    <xf numFmtId="0" fontId="55" fillId="30" borderId="12" xfId="0" applyFont="1" applyFill="1" applyBorder="1" applyAlignment="1">
      <alignment horizontal="center" vertical="center"/>
    </xf>
    <xf numFmtId="169" fontId="55" fillId="30" borderId="12" xfId="0" applyNumberFormat="1" applyFont="1" applyFill="1" applyBorder="1" applyAlignment="1">
      <alignment horizontal="center" vertical="center" wrapText="1"/>
    </xf>
    <xf numFmtId="0" fontId="55" fillId="30" borderId="41" xfId="0" applyFont="1" applyFill="1" applyBorder="1" applyAlignment="1">
      <alignment horizontal="center" vertical="center"/>
    </xf>
    <xf numFmtId="169" fontId="55" fillId="30" borderId="38" xfId="0" applyNumberFormat="1" applyFont="1" applyFill="1" applyBorder="1" applyAlignment="1">
      <alignment horizontal="center" vertical="center" wrapText="1"/>
    </xf>
    <xf numFmtId="0" fontId="55" fillId="30" borderId="44" xfId="0" applyFont="1" applyFill="1" applyBorder="1" applyAlignment="1">
      <alignment horizontal="center" vertical="center"/>
    </xf>
    <xf numFmtId="169" fontId="55" fillId="30" borderId="39" xfId="0" applyNumberFormat="1" applyFont="1" applyFill="1" applyBorder="1" applyAlignment="1">
      <alignment horizontal="center" vertical="center" wrapText="1"/>
    </xf>
    <xf numFmtId="0" fontId="55" fillId="3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14" fontId="76" fillId="0" borderId="11" xfId="0" applyNumberFormat="1" applyFont="1" applyFill="1" applyBorder="1" applyAlignment="1">
      <alignment horizontal="center" vertical="center"/>
    </xf>
    <xf numFmtId="14" fontId="76" fillId="0" borderId="8" xfId="0" applyNumberFormat="1" applyFont="1" applyFill="1" applyBorder="1" applyAlignment="1">
      <alignment horizontal="center" vertical="center"/>
    </xf>
    <xf numFmtId="0" fontId="55" fillId="0" borderId="108" xfId="0" applyFont="1" applyFill="1" applyBorder="1" applyAlignment="1">
      <alignment horizontal="center" vertical="center"/>
    </xf>
    <xf numFmtId="0" fontId="55" fillId="0" borderId="114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69" fontId="55" fillId="30" borderId="18" xfId="0" applyNumberFormat="1" applyFont="1" applyFill="1" applyBorder="1" applyAlignment="1">
      <alignment horizontal="center" vertical="center" wrapText="1"/>
    </xf>
    <xf numFmtId="169" fontId="4" fillId="30" borderId="2" xfId="0" applyNumberFormat="1" applyFont="1" applyFill="1" applyBorder="1" applyAlignment="1">
      <alignment horizontal="center" vertical="center" wrapText="1"/>
    </xf>
    <xf numFmtId="169" fontId="55" fillId="0" borderId="11" xfId="0" applyNumberFormat="1" applyFont="1" applyFill="1" applyBorder="1" applyAlignment="1">
      <alignment horizontal="center" vertical="center" wrapText="1"/>
    </xf>
    <xf numFmtId="169" fontId="55" fillId="0" borderId="114" xfId="0" applyNumberFormat="1" applyFont="1" applyFill="1" applyBorder="1" applyAlignment="1">
      <alignment horizontal="center" vertical="center" wrapText="1"/>
    </xf>
    <xf numFmtId="169" fontId="55" fillId="0" borderId="9" xfId="0" applyNumberFormat="1" applyFont="1" applyFill="1" applyBorder="1" applyAlignment="1">
      <alignment horizontal="center" vertical="center" wrapText="1"/>
    </xf>
    <xf numFmtId="169" fontId="55" fillId="0" borderId="108" xfId="0" applyNumberFormat="1" applyFont="1" applyFill="1" applyBorder="1" applyAlignment="1">
      <alignment horizontal="center" vertical="center"/>
    </xf>
    <xf numFmtId="169" fontId="55" fillId="0" borderId="12" xfId="0" applyNumberFormat="1" applyFont="1" applyFill="1" applyBorder="1" applyAlignment="1">
      <alignment horizontal="center" vertical="center"/>
    </xf>
    <xf numFmtId="169" fontId="55" fillId="0" borderId="38" xfId="0" applyNumberFormat="1" applyFont="1" applyFill="1" applyBorder="1" applyAlignment="1">
      <alignment horizontal="center" vertical="center"/>
    </xf>
    <xf numFmtId="169" fontId="55" fillId="0" borderId="18" xfId="0" applyNumberFormat="1" applyFont="1" applyFill="1" applyBorder="1" applyAlignment="1">
      <alignment horizontal="center" vertical="center" wrapText="1"/>
    </xf>
    <xf numFmtId="169" fontId="55" fillId="0" borderId="108" xfId="0" applyNumberFormat="1" applyFont="1" applyFill="1" applyBorder="1" applyAlignment="1">
      <alignment horizontal="center" vertical="center" wrapText="1"/>
    </xf>
    <xf numFmtId="169" fontId="76" fillId="0" borderId="108" xfId="0" applyNumberFormat="1" applyFont="1" applyFill="1" applyBorder="1" applyAlignment="1">
      <alignment horizontal="center" vertical="center" wrapText="1"/>
    </xf>
    <xf numFmtId="169" fontId="76" fillId="0" borderId="11" xfId="0" applyNumberFormat="1" applyFont="1" applyFill="1" applyBorder="1" applyAlignment="1">
      <alignment horizontal="center" vertical="center" wrapText="1"/>
    </xf>
    <xf numFmtId="169" fontId="76" fillId="0" borderId="114" xfId="0" applyNumberFormat="1" applyFont="1" applyFill="1" applyBorder="1" applyAlignment="1">
      <alignment horizontal="center" vertical="center" wrapText="1"/>
    </xf>
    <xf numFmtId="169" fontId="76" fillId="0" borderId="12" xfId="0" applyNumberFormat="1" applyFont="1" applyFill="1" applyBorder="1" applyAlignment="1">
      <alignment horizontal="center" vertical="center" wrapText="1"/>
    </xf>
    <xf numFmtId="169" fontId="76" fillId="0" borderId="0" xfId="0" applyNumberFormat="1" applyFont="1" applyFill="1" applyBorder="1" applyAlignment="1">
      <alignment horizontal="center" vertical="center" wrapText="1"/>
    </xf>
    <xf numFmtId="169" fontId="76" fillId="0" borderId="38" xfId="0" applyNumberFormat="1" applyFont="1" applyFill="1" applyBorder="1" applyAlignment="1">
      <alignment horizontal="center" vertical="center" wrapText="1"/>
    </xf>
    <xf numFmtId="169" fontId="76" fillId="0" borderId="41" xfId="0" applyNumberFormat="1" applyFont="1" applyFill="1" applyBorder="1" applyAlignment="1">
      <alignment horizontal="center" vertical="center" wrapText="1"/>
    </xf>
    <xf numFmtId="169" fontId="76" fillId="0" borderId="42" xfId="0" applyNumberFormat="1" applyFont="1" applyFill="1" applyBorder="1" applyAlignment="1">
      <alignment horizontal="center" vertical="center" wrapText="1"/>
    </xf>
    <xf numFmtId="169" fontId="76" fillId="0" borderId="18" xfId="0" applyNumberFormat="1" applyFont="1" applyFill="1" applyBorder="1" applyAlignment="1">
      <alignment horizontal="center" vertical="center" wrapText="1"/>
    </xf>
    <xf numFmtId="169" fontId="76" fillId="0" borderId="8" xfId="0" applyNumberFormat="1" applyFont="1" applyFill="1" applyBorder="1" applyAlignment="1">
      <alignment horizontal="center" vertical="center" wrapText="1"/>
    </xf>
    <xf numFmtId="169" fontId="76" fillId="0" borderId="9" xfId="0" applyNumberFormat="1" applyFont="1" applyFill="1" applyBorder="1" applyAlignment="1">
      <alignment horizontal="center" vertical="center" wrapText="1"/>
    </xf>
    <xf numFmtId="169" fontId="73" fillId="23" borderId="0" xfId="0" applyNumberFormat="1" applyFont="1" applyFill="1" applyBorder="1" applyAlignment="1">
      <alignment horizontal="center" vertical="center" wrapText="1"/>
    </xf>
    <xf numFmtId="169" fontId="4" fillId="23" borderId="0" xfId="0" applyNumberFormat="1" applyFont="1" applyFill="1" applyBorder="1" applyAlignment="1">
      <alignment horizontal="center" vertical="center" wrapText="1"/>
    </xf>
    <xf numFmtId="169" fontId="55" fillId="23" borderId="45" xfId="0" applyNumberFormat="1" applyFont="1" applyFill="1" applyBorder="1" applyAlignment="1">
      <alignment horizontal="center" vertical="center" wrapText="1"/>
    </xf>
    <xf numFmtId="169" fontId="62" fillId="23" borderId="0" xfId="0" applyNumberFormat="1" applyFont="1" applyFill="1" applyAlignment="1">
      <alignment wrapText="1"/>
    </xf>
    <xf numFmtId="0" fontId="85" fillId="0" borderId="0" xfId="0" applyFont="1" applyFill="1" applyBorder="1"/>
    <xf numFmtId="0" fontId="85" fillId="0" borderId="0" xfId="0" applyFont="1" applyFill="1" applyBorder="1" applyAlignment="1">
      <alignment horizontal="center"/>
    </xf>
    <xf numFmtId="0" fontId="85" fillId="0" borderId="0" xfId="0" applyFont="1" applyFill="1"/>
    <xf numFmtId="0" fontId="85" fillId="0" borderId="0" xfId="0" applyFont="1" applyFill="1" applyAlignment="1">
      <alignment horizontal="center"/>
    </xf>
    <xf numFmtId="0" fontId="87" fillId="0" borderId="11" xfId="0" applyFont="1" applyFill="1" applyBorder="1" applyAlignment="1">
      <alignment horizontal="center" vertical="center"/>
    </xf>
    <xf numFmtId="14" fontId="88" fillId="0" borderId="108" xfId="0" applyNumberFormat="1" applyFont="1" applyFill="1" applyBorder="1" applyAlignment="1">
      <alignment horizontal="center" vertical="center" wrapText="1"/>
    </xf>
    <xf numFmtId="14" fontId="88" fillId="0" borderId="11" xfId="0" applyNumberFormat="1" applyFont="1" applyFill="1" applyBorder="1" applyAlignment="1">
      <alignment horizontal="center" vertical="center" wrapText="1"/>
    </xf>
    <xf numFmtId="14" fontId="88" fillId="0" borderId="12" xfId="0" applyNumberFormat="1" applyFont="1" applyFill="1" applyBorder="1" applyAlignment="1">
      <alignment horizontal="center" vertical="center" wrapText="1"/>
    </xf>
    <xf numFmtId="14" fontId="88" fillId="0" borderId="5" xfId="0" applyNumberFormat="1" applyFont="1" applyFill="1" applyBorder="1" applyAlignment="1">
      <alignment horizontal="center" vertical="center" wrapText="1"/>
    </xf>
    <xf numFmtId="0" fontId="88" fillId="0" borderId="12" xfId="0" applyFont="1" applyFill="1" applyBorder="1" applyAlignment="1">
      <alignment horizontal="center" vertical="center" wrapText="1"/>
    </xf>
    <xf numFmtId="0" fontId="88" fillId="0" borderId="5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vertical="center"/>
    </xf>
    <xf numFmtId="0" fontId="89" fillId="0" borderId="12" xfId="0" applyFont="1" applyFill="1" applyBorder="1" applyAlignment="1">
      <alignment horizontal="center" vertical="center" wrapText="1"/>
    </xf>
    <xf numFmtId="0" fontId="89" fillId="0" borderId="5" xfId="0" applyFont="1" applyFill="1" applyBorder="1" applyAlignment="1">
      <alignment horizontal="center" vertical="center" wrapText="1"/>
    </xf>
    <xf numFmtId="0" fontId="88" fillId="0" borderId="38" xfId="0" applyFont="1" applyFill="1" applyBorder="1" applyAlignment="1">
      <alignment horizontal="center" vertical="center" wrapText="1"/>
    </xf>
    <xf numFmtId="0" fontId="88" fillId="0" borderId="41" xfId="0" applyFont="1" applyFill="1" applyBorder="1" applyAlignment="1">
      <alignment horizontal="center" vertical="center" wrapText="1"/>
    </xf>
    <xf numFmtId="0" fontId="67" fillId="0" borderId="0" xfId="0" applyFont="1" applyFill="1" applyBorder="1"/>
    <xf numFmtId="0" fontId="67" fillId="0" borderId="0" xfId="0" applyFont="1" applyFill="1"/>
    <xf numFmtId="0" fontId="67" fillId="0" borderId="12" xfId="0" applyFont="1" applyFill="1" applyBorder="1" applyAlignment="1">
      <alignment horizontal="center" wrapText="1"/>
    </xf>
    <xf numFmtId="0" fontId="67" fillId="0" borderId="12" xfId="0" applyFont="1" applyFill="1" applyBorder="1" applyAlignment="1">
      <alignment horizontal="center"/>
    </xf>
    <xf numFmtId="0" fontId="86" fillId="32" borderId="33" xfId="0" applyFont="1" applyFill="1" applyBorder="1" applyAlignment="1">
      <alignment horizontal="center" vertical="center"/>
    </xf>
    <xf numFmtId="0" fontId="86" fillId="32" borderId="19" xfId="0" applyFont="1" applyFill="1" applyBorder="1" applyAlignment="1">
      <alignment horizontal="center" vertical="center"/>
    </xf>
    <xf numFmtId="0" fontId="86" fillId="32" borderId="26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/>
    </xf>
    <xf numFmtId="14" fontId="88" fillId="0" borderId="27" xfId="0" applyNumberFormat="1" applyFont="1" applyFill="1" applyBorder="1" applyAlignment="1">
      <alignment horizontal="center" vertical="center" wrapText="1"/>
    </xf>
    <xf numFmtId="14" fontId="88" fillId="0" borderId="13" xfId="0" applyNumberFormat="1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 wrapText="1"/>
    </xf>
    <xf numFmtId="0" fontId="88" fillId="0" borderId="117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/>
    </xf>
    <xf numFmtId="0" fontId="88" fillId="0" borderId="16" xfId="0" applyFont="1" applyFill="1" applyBorder="1" applyAlignment="1">
      <alignment horizontal="center" vertical="center" wrapText="1"/>
    </xf>
    <xf numFmtId="0" fontId="88" fillId="0" borderId="32" xfId="0" applyFont="1" applyFill="1" applyBorder="1" applyAlignment="1">
      <alignment horizontal="center" vertical="center" wrapText="1"/>
    </xf>
    <xf numFmtId="169" fontId="55" fillId="23" borderId="47" xfId="0" applyNumberFormat="1" applyFont="1" applyFill="1" applyBorder="1" applyAlignment="1">
      <alignment horizontal="center" vertical="center" wrapText="1"/>
    </xf>
    <xf numFmtId="0" fontId="3" fillId="33" borderId="2" xfId="0" applyFont="1" applyFill="1" applyBorder="1" applyAlignment="1">
      <alignment horizontal="center" vertical="center"/>
    </xf>
    <xf numFmtId="169" fontId="73" fillId="23" borderId="0" xfId="0" applyNumberFormat="1" applyFont="1" applyFill="1" applyBorder="1" applyAlignment="1">
      <alignment horizontal="center" vertical="center" wrapText="1"/>
    </xf>
    <xf numFmtId="169" fontId="13" fillId="0" borderId="0" xfId="0" applyNumberFormat="1" applyFont="1" applyFill="1" applyBorder="1" applyAlignment="1">
      <alignment wrapText="1"/>
    </xf>
    <xf numFmtId="169" fontId="4" fillId="0" borderId="0" xfId="0" applyNumberFormat="1" applyFont="1" applyFill="1" applyBorder="1" applyAlignment="1">
      <alignment wrapText="1"/>
    </xf>
    <xf numFmtId="169" fontId="57" fillId="0" borderId="0" xfId="0" applyNumberFormat="1" applyFont="1" applyFill="1" applyBorder="1" applyAlignment="1">
      <alignment wrapText="1"/>
    </xf>
    <xf numFmtId="169" fontId="82" fillId="0" borderId="0" xfId="0" applyNumberFormat="1" applyFont="1" applyFill="1" applyBorder="1" applyAlignment="1">
      <alignment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78" fillId="0" borderId="0" xfId="0" applyFont="1" applyFill="1" applyBorder="1"/>
    <xf numFmtId="0" fontId="55" fillId="30" borderId="10" xfId="0" applyFont="1" applyFill="1" applyBorder="1" applyAlignment="1">
      <alignment horizontal="center" vertical="center"/>
    </xf>
    <xf numFmtId="0" fontId="55" fillId="30" borderId="115" xfId="0" applyFont="1" applyFill="1" applyBorder="1" applyAlignment="1">
      <alignment horizontal="center" vertical="center"/>
    </xf>
    <xf numFmtId="14" fontId="76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14" fontId="76" fillId="0" borderId="108" xfId="0" applyNumberFormat="1" applyFont="1" applyFill="1" applyBorder="1" applyAlignment="1">
      <alignment horizontal="center" vertical="center" wrapText="1"/>
    </xf>
    <xf numFmtId="14" fontId="76" fillId="0" borderId="114" xfId="0" applyNumberFormat="1" applyFont="1" applyFill="1" applyBorder="1" applyAlignment="1">
      <alignment horizontal="center" vertical="center"/>
    </xf>
    <xf numFmtId="0" fontId="76" fillId="0" borderId="114" xfId="0" applyFont="1" applyFill="1" applyBorder="1" applyAlignment="1">
      <alignment horizontal="center" vertical="center"/>
    </xf>
    <xf numFmtId="14" fontId="76" fillId="0" borderId="12" xfId="0" applyNumberFormat="1" applyFont="1" applyFill="1" applyBorder="1" applyAlignment="1">
      <alignment horizontal="center" vertical="center" wrapText="1"/>
    </xf>
    <xf numFmtId="14" fontId="76" fillId="0" borderId="18" xfId="0" applyNumberFormat="1" applyFont="1" applyFill="1" applyBorder="1" applyAlignment="1">
      <alignment horizontal="center" vertical="center" wrapText="1"/>
    </xf>
    <xf numFmtId="14" fontId="76" fillId="0" borderId="9" xfId="0" applyNumberFormat="1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center"/>
    </xf>
    <xf numFmtId="14" fontId="76" fillId="0" borderId="38" xfId="0" applyNumberFormat="1" applyFont="1" applyFill="1" applyBorder="1" applyAlignment="1">
      <alignment horizontal="center" vertical="center" wrapText="1"/>
    </xf>
    <xf numFmtId="0" fontId="76" fillId="0" borderId="42" xfId="0" applyFont="1" applyFill="1" applyBorder="1" applyAlignment="1">
      <alignment horizontal="center" vertical="center"/>
    </xf>
    <xf numFmtId="14" fontId="76" fillId="0" borderId="42" xfId="0" applyNumberFormat="1" applyFont="1" applyFill="1" applyBorder="1" applyAlignment="1">
      <alignment horizontal="center" vertical="center"/>
    </xf>
    <xf numFmtId="169" fontId="55" fillId="31" borderId="10" xfId="0" applyNumberFormat="1" applyFont="1" applyFill="1" applyBorder="1" applyAlignment="1">
      <alignment horizontal="center" vertical="center" wrapText="1"/>
    </xf>
    <xf numFmtId="0" fontId="84" fillId="0" borderId="114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84" fillId="0" borderId="42" xfId="0" applyFont="1" applyFill="1" applyBorder="1" applyAlignment="1">
      <alignment horizontal="center" vertical="center"/>
    </xf>
    <xf numFmtId="0" fontId="84" fillId="0" borderId="9" xfId="0" applyFont="1" applyFill="1" applyBorder="1" applyAlignment="1">
      <alignment horizontal="center" vertical="center"/>
    </xf>
    <xf numFmtId="169" fontId="73" fillId="0" borderId="0" xfId="0" applyNumberFormat="1" applyFont="1" applyFill="1" applyBorder="1" applyAlignment="1">
      <alignment horizontal="center" vertical="center" wrapText="1"/>
    </xf>
    <xf numFmtId="169" fontId="54" fillId="0" borderId="0" xfId="0" applyNumberFormat="1" applyFont="1" applyAlignment="1">
      <alignment horizontal="left" vertical="center" wrapText="1"/>
    </xf>
    <xf numFmtId="169" fontId="60" fillId="0" borderId="0" xfId="0" applyNumberFormat="1" applyFont="1" applyFill="1" applyBorder="1" applyAlignment="1">
      <alignment horizontal="left" vertical="center" wrapText="1"/>
    </xf>
    <xf numFmtId="169" fontId="60" fillId="0" borderId="0" xfId="0" applyNumberFormat="1" applyFont="1" applyAlignment="1">
      <alignment horizontal="left" wrapText="1"/>
    </xf>
    <xf numFmtId="169" fontId="57" fillId="0" borderId="0" xfId="0" applyNumberFormat="1" applyFont="1" applyFill="1" applyBorder="1" applyAlignment="1">
      <alignment horizontal="left" vertical="center" wrapText="1"/>
    </xf>
    <xf numFmtId="169" fontId="55" fillId="0" borderId="0" xfId="0" applyNumberFormat="1" applyFont="1" applyAlignment="1">
      <alignment horizontal="left" wrapText="1"/>
    </xf>
    <xf numFmtId="169" fontId="62" fillId="0" borderId="0" xfId="0" applyNumberFormat="1" applyFont="1" applyAlignment="1">
      <alignment horizontal="left" wrapText="1"/>
    </xf>
    <xf numFmtId="169" fontId="4" fillId="0" borderId="0" xfId="0" applyNumberFormat="1" applyFont="1" applyAlignment="1">
      <alignment horizontal="left" wrapText="1"/>
    </xf>
    <xf numFmtId="169" fontId="55" fillId="36" borderId="8" xfId="0" applyNumberFormat="1" applyFont="1" applyFill="1" applyBorder="1" applyAlignment="1">
      <alignment horizontal="center" vertical="center" wrapText="1"/>
    </xf>
    <xf numFmtId="169" fontId="55" fillId="36" borderId="8" xfId="0" applyNumberFormat="1" applyFont="1" applyFill="1" applyBorder="1" applyAlignment="1">
      <alignment horizontal="left" vertical="center" wrapText="1"/>
    </xf>
    <xf numFmtId="169" fontId="4" fillId="36" borderId="5" xfId="0" applyNumberFormat="1" applyFont="1" applyFill="1" applyBorder="1" applyAlignment="1">
      <alignment horizontal="center" vertical="center" wrapText="1"/>
    </xf>
    <xf numFmtId="169" fontId="4" fillId="36" borderId="11" xfId="0" applyNumberFormat="1" applyFont="1" applyFill="1" applyBorder="1" applyAlignment="1">
      <alignment horizontal="center" vertical="center" wrapText="1"/>
    </xf>
    <xf numFmtId="169" fontId="57" fillId="36" borderId="11" xfId="0" applyNumberFormat="1" applyFont="1" applyFill="1" applyBorder="1" applyAlignment="1">
      <alignment vertical="center" wrapText="1"/>
    </xf>
    <xf numFmtId="169" fontId="55" fillId="36" borderId="108" xfId="0" applyNumberFormat="1" applyFont="1" applyFill="1" applyBorder="1" applyAlignment="1">
      <alignment horizontal="center" vertical="center" wrapText="1"/>
    </xf>
    <xf numFmtId="169" fontId="57" fillId="36" borderId="41" xfId="0" applyNumberFormat="1" applyFont="1" applyFill="1" applyBorder="1" applyAlignment="1">
      <alignment horizontal="left" vertical="center" wrapText="1"/>
    </xf>
    <xf numFmtId="169" fontId="55" fillId="36" borderId="38" xfId="0" applyNumberFormat="1" applyFont="1" applyFill="1" applyBorder="1" applyAlignment="1">
      <alignment horizontal="center" vertical="center" wrapText="1"/>
    </xf>
    <xf numFmtId="169" fontId="57" fillId="36" borderId="5" xfId="0" applyNumberFormat="1" applyFont="1" applyFill="1" applyBorder="1" applyAlignment="1">
      <alignment horizontal="left" vertical="center" wrapText="1"/>
    </xf>
    <xf numFmtId="169" fontId="55" fillId="36" borderId="12" xfId="0" applyNumberFormat="1" applyFont="1" applyFill="1" applyBorder="1" applyAlignment="1">
      <alignment horizontal="center" vertical="center" wrapText="1"/>
    </xf>
    <xf numFmtId="169" fontId="57" fillId="36" borderId="44" xfId="0" applyNumberFormat="1" applyFont="1" applyFill="1" applyBorder="1" applyAlignment="1">
      <alignment horizontal="left" vertical="center" wrapText="1"/>
    </xf>
    <xf numFmtId="169" fontId="55" fillId="36" borderId="39" xfId="0" applyNumberFormat="1" applyFont="1" applyFill="1" applyBorder="1" applyAlignment="1">
      <alignment horizontal="center" vertical="center" wrapText="1"/>
    </xf>
    <xf numFmtId="169" fontId="57" fillId="36" borderId="8" xfId="0" applyNumberFormat="1" applyFont="1" applyFill="1" applyBorder="1" applyAlignment="1">
      <alignment horizontal="left" vertical="center" wrapText="1"/>
    </xf>
    <xf numFmtId="169" fontId="55" fillId="36" borderId="18" xfId="0" applyNumberFormat="1" applyFont="1" applyFill="1" applyBorder="1" applyAlignment="1">
      <alignment horizontal="center" vertical="center" wrapText="1"/>
    </xf>
    <xf numFmtId="169" fontId="55" fillId="36" borderId="2" xfId="0" applyNumberFormat="1" applyFont="1" applyFill="1" applyBorder="1" applyAlignment="1">
      <alignment horizontal="center" vertical="center" wrapText="1"/>
    </xf>
    <xf numFmtId="169" fontId="55" fillId="36" borderId="2" xfId="0" applyNumberFormat="1" applyFont="1" applyFill="1" applyBorder="1" applyAlignment="1">
      <alignment horizontal="left" vertical="center" wrapText="1"/>
    </xf>
    <xf numFmtId="169" fontId="57" fillId="36" borderId="37" xfId="0" applyNumberFormat="1" applyFont="1" applyFill="1" applyBorder="1" applyAlignment="1">
      <alignment horizontal="left" vertical="center" wrapText="1"/>
    </xf>
    <xf numFmtId="169" fontId="55" fillId="36" borderId="37" xfId="0" applyNumberFormat="1" applyFont="1" applyFill="1" applyBorder="1" applyAlignment="1">
      <alignment horizontal="center" vertical="center" wrapText="1"/>
    </xf>
    <xf numFmtId="169" fontId="55" fillId="36" borderId="37" xfId="0" applyNumberFormat="1" applyFont="1" applyFill="1" applyBorder="1" applyAlignment="1">
      <alignment horizontal="left" vertical="center" wrapText="1"/>
    </xf>
    <xf numFmtId="169" fontId="4" fillId="36" borderId="12" xfId="0" applyNumberFormat="1" applyFont="1" applyFill="1" applyBorder="1" applyAlignment="1">
      <alignment horizontal="center" vertical="center" wrapText="1"/>
    </xf>
    <xf numFmtId="169" fontId="57" fillId="36" borderId="2" xfId="0" applyNumberFormat="1" applyFont="1" applyFill="1" applyBorder="1" applyAlignment="1">
      <alignment horizontal="left" vertical="center" wrapText="1"/>
    </xf>
    <xf numFmtId="169" fontId="94" fillId="23" borderId="0" xfId="0" applyNumberFormat="1" applyFont="1" applyFill="1" applyBorder="1" applyAlignment="1">
      <alignment horizontal="center" vertical="center" wrapText="1"/>
    </xf>
    <xf numFmtId="169" fontId="94" fillId="0" borderId="0" xfId="0" applyNumberFormat="1" applyFont="1" applyAlignment="1">
      <alignment wrapText="1"/>
    </xf>
    <xf numFmtId="169" fontId="4" fillId="36" borderId="10" xfId="0" applyNumberFormat="1" applyFont="1" applyFill="1" applyBorder="1" applyAlignment="1">
      <alignment horizontal="center" vertical="center" wrapText="1"/>
    </xf>
    <xf numFmtId="169" fontId="75" fillId="0" borderId="12" xfId="0" applyNumberFormat="1" applyFont="1" applyFill="1" applyBorder="1" applyAlignment="1">
      <alignment horizontal="center" vertical="center" wrapText="1"/>
    </xf>
    <xf numFmtId="169" fontId="75" fillId="0" borderId="5" xfId="0" applyNumberFormat="1" applyFont="1" applyFill="1" applyBorder="1" applyAlignment="1">
      <alignment horizontal="center" vertical="center" wrapText="1"/>
    </xf>
    <xf numFmtId="169" fontId="75" fillId="0" borderId="12" xfId="0" applyNumberFormat="1" applyFont="1" applyFill="1" applyBorder="1" applyAlignment="1">
      <alignment horizontal="center" vertical="center"/>
    </xf>
    <xf numFmtId="169" fontId="54" fillId="0" borderId="0" xfId="0" applyNumberFormat="1" applyFont="1" applyFill="1" applyBorder="1" applyAlignment="1">
      <alignment wrapText="1"/>
    </xf>
    <xf numFmtId="169" fontId="54" fillId="0" borderId="0" xfId="0" applyNumberFormat="1" applyFont="1" applyFill="1" applyBorder="1" applyAlignment="1">
      <alignment vertical="center" wrapText="1"/>
    </xf>
    <xf numFmtId="169" fontId="54" fillId="0" borderId="0" xfId="0" applyNumberFormat="1" applyFont="1" applyFill="1" applyBorder="1" applyAlignment="1">
      <alignment horizontal="left" vertical="center" wrapText="1"/>
    </xf>
    <xf numFmtId="169" fontId="55" fillId="0" borderId="0" xfId="0" applyNumberFormat="1" applyFont="1" applyFill="1" applyBorder="1" applyAlignment="1">
      <alignment vertical="center" wrapText="1"/>
    </xf>
    <xf numFmtId="169" fontId="72" fillId="0" borderId="0" xfId="0" applyNumberFormat="1" applyFont="1" applyFill="1" applyBorder="1" applyAlignment="1">
      <alignment vertical="center" wrapText="1"/>
    </xf>
    <xf numFmtId="169" fontId="73" fillId="0" borderId="0" xfId="0" applyNumberFormat="1" applyFont="1" applyFill="1" applyAlignment="1">
      <alignment wrapText="1"/>
    </xf>
    <xf numFmtId="169" fontId="13" fillId="0" borderId="0" xfId="0" applyNumberFormat="1" applyFont="1" applyFill="1" applyAlignment="1">
      <alignment wrapText="1"/>
    </xf>
    <xf numFmtId="0" fontId="64" fillId="37" borderId="11" xfId="0" applyFont="1" applyFill="1" applyBorder="1" applyAlignment="1">
      <alignment horizontal="center" vertical="center"/>
    </xf>
    <xf numFmtId="0" fontId="64" fillId="37" borderId="2" xfId="0" applyFont="1" applyFill="1" applyBorder="1" applyAlignment="1">
      <alignment horizontal="center" vertical="center"/>
    </xf>
    <xf numFmtId="0" fontId="63" fillId="34" borderId="51" xfId="0" applyFont="1" applyFill="1" applyBorder="1" applyAlignment="1">
      <alignment horizontal="center" vertical="center"/>
    </xf>
    <xf numFmtId="169" fontId="61" fillId="0" borderId="0" xfId="0" applyNumberFormat="1" applyFont="1" applyFill="1" applyBorder="1" applyAlignment="1">
      <alignment wrapText="1"/>
    </xf>
    <xf numFmtId="169" fontId="94" fillId="0" borderId="0" xfId="0" applyNumberFormat="1" applyFont="1" applyFill="1" applyBorder="1" applyAlignment="1">
      <alignment wrapText="1"/>
    </xf>
    <xf numFmtId="169" fontId="4" fillId="0" borderId="0" xfId="0" applyNumberFormat="1" applyFont="1" applyFill="1" applyAlignment="1">
      <alignment wrapText="1"/>
    </xf>
    <xf numFmtId="169" fontId="62" fillId="0" borderId="0" xfId="0" applyNumberFormat="1" applyFont="1" applyFill="1" applyAlignment="1">
      <alignment wrapText="1"/>
    </xf>
    <xf numFmtId="169" fontId="4" fillId="36" borderId="125" xfId="0" applyNumberFormat="1" applyFont="1" applyFill="1" applyBorder="1" applyAlignment="1">
      <alignment horizontal="center" vertical="center" wrapText="1"/>
    </xf>
    <xf numFmtId="169" fontId="75" fillId="0" borderId="127" xfId="0" applyNumberFormat="1" applyFont="1" applyFill="1" applyBorder="1" applyAlignment="1">
      <alignment horizontal="center" vertical="center" wrapText="1"/>
    </xf>
    <xf numFmtId="169" fontId="57" fillId="36" borderId="132" xfId="0" applyNumberFormat="1" applyFont="1" applyFill="1" applyBorder="1" applyAlignment="1">
      <alignment horizontal="left" vertical="center" wrapText="1"/>
    </xf>
    <xf numFmtId="169" fontId="55" fillId="36" borderId="133" xfId="0" applyNumberFormat="1" applyFont="1" applyFill="1" applyBorder="1" applyAlignment="1">
      <alignment horizontal="center" vertical="center" wrapText="1"/>
    </xf>
    <xf numFmtId="169" fontId="55" fillId="36" borderId="140" xfId="0" applyNumberFormat="1" applyFont="1" applyFill="1" applyBorder="1" applyAlignment="1">
      <alignment horizontal="center" vertical="center" wrapText="1"/>
    </xf>
    <xf numFmtId="169" fontId="4" fillId="30" borderId="141" xfId="0" applyNumberFormat="1" applyFont="1" applyFill="1" applyBorder="1" applyAlignment="1">
      <alignment horizontal="center" vertical="center" wrapText="1"/>
    </xf>
    <xf numFmtId="169" fontId="55" fillId="23" borderId="143" xfId="0" applyNumberFormat="1" applyFont="1" applyFill="1" applyBorder="1" applyAlignment="1">
      <alignment horizontal="center" vertical="center" wrapText="1"/>
    </xf>
    <xf numFmtId="169" fontId="75" fillId="23" borderId="143" xfId="0" applyNumberFormat="1" applyFont="1" applyFill="1" applyBorder="1" applyAlignment="1">
      <alignment horizontal="center" vertical="center" wrapText="1"/>
    </xf>
    <xf numFmtId="169" fontId="55" fillId="23" borderId="144" xfId="0" applyNumberFormat="1" applyFont="1" applyFill="1" applyBorder="1" applyAlignment="1">
      <alignment horizontal="center" vertical="center" wrapText="1"/>
    </xf>
    <xf numFmtId="169" fontId="55" fillId="0" borderId="133" xfId="0" applyNumberFormat="1" applyFont="1" applyFill="1" applyBorder="1" applyAlignment="1">
      <alignment horizontal="center" vertical="center" wrapText="1"/>
    </xf>
    <xf numFmtId="169" fontId="55" fillId="0" borderId="132" xfId="0" applyNumberFormat="1" applyFont="1" applyFill="1" applyBorder="1" applyAlignment="1">
      <alignment horizontal="center" vertical="center" wrapText="1"/>
    </xf>
    <xf numFmtId="169" fontId="55" fillId="0" borderId="134" xfId="0" applyNumberFormat="1" applyFont="1" applyFill="1" applyBorder="1" applyAlignment="1">
      <alignment horizontal="center" vertical="center" wrapText="1"/>
    </xf>
    <xf numFmtId="169" fontId="55" fillId="23" borderId="145" xfId="0" applyNumberFormat="1" applyFont="1" applyFill="1" applyBorder="1" applyAlignment="1">
      <alignment horizontal="center" vertical="center" wrapText="1"/>
    </xf>
    <xf numFmtId="169" fontId="55" fillId="36" borderId="146" xfId="0" applyNumberFormat="1" applyFont="1" applyFill="1" applyBorder="1" applyAlignment="1">
      <alignment horizontal="center" vertical="center" wrapText="1"/>
    </xf>
    <xf numFmtId="169" fontId="55" fillId="0" borderId="125" xfId="0" applyNumberFormat="1" applyFont="1" applyFill="1" applyBorder="1" applyAlignment="1">
      <alignment horizontal="center" vertical="center" wrapText="1"/>
    </xf>
    <xf numFmtId="169" fontId="55" fillId="0" borderId="127" xfId="0" applyNumberFormat="1" applyFont="1" applyFill="1" applyBorder="1" applyAlignment="1">
      <alignment horizontal="center" vertical="center" wrapText="1"/>
    </xf>
    <xf numFmtId="169" fontId="55" fillId="0" borderId="129" xfId="0" applyNumberFormat="1" applyFont="1" applyFill="1" applyBorder="1" applyAlignment="1">
      <alignment horizontal="center" vertical="center" wrapText="1"/>
    </xf>
    <xf numFmtId="169" fontId="55" fillId="0" borderId="135" xfId="0" applyNumberFormat="1" applyFont="1" applyFill="1" applyBorder="1" applyAlignment="1">
      <alignment horizontal="center" vertical="center" wrapText="1"/>
    </xf>
    <xf numFmtId="169" fontId="57" fillId="36" borderId="146" xfId="0" applyNumberFormat="1" applyFont="1" applyFill="1" applyBorder="1" applyAlignment="1">
      <alignment horizontal="center" vertical="center" wrapText="1"/>
    </xf>
    <xf numFmtId="169" fontId="4" fillId="36" borderId="127" xfId="0" applyNumberFormat="1" applyFont="1" applyFill="1" applyBorder="1" applyAlignment="1">
      <alignment horizontal="center" vertical="center" wrapText="1"/>
    </xf>
    <xf numFmtId="169" fontId="57" fillId="36" borderId="124" xfId="0" applyNumberFormat="1" applyFont="1" applyFill="1" applyBorder="1" applyAlignment="1">
      <alignment horizontal="center" vertical="center" wrapText="1"/>
    </xf>
    <xf numFmtId="169" fontId="57" fillId="36" borderId="142" xfId="0" applyNumberFormat="1" applyFont="1" applyFill="1" applyBorder="1" applyAlignment="1">
      <alignment horizontal="center" vertical="center" wrapText="1"/>
    </xf>
    <xf numFmtId="169" fontId="55" fillId="0" borderId="133" xfId="0" applyNumberFormat="1" applyFont="1" applyFill="1" applyBorder="1" applyAlignment="1">
      <alignment horizontal="center" vertical="center"/>
    </xf>
    <xf numFmtId="0" fontId="2" fillId="17" borderId="55" xfId="0" applyFont="1" applyFill="1" applyBorder="1" applyAlignment="1">
      <alignment horizontal="center" vertical="center"/>
    </xf>
    <xf numFmtId="0" fontId="67" fillId="17" borderId="56" xfId="0" applyFont="1" applyFill="1" applyBorder="1" applyAlignment="1">
      <alignment horizontal="center" vertical="center"/>
    </xf>
    <xf numFmtId="0" fontId="67" fillId="17" borderId="59" xfId="0" applyFont="1" applyFill="1" applyBorder="1" applyAlignment="1">
      <alignment horizontal="center" vertical="center"/>
    </xf>
    <xf numFmtId="0" fontId="67" fillId="17" borderId="55" xfId="0" applyFont="1" applyFill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17" borderId="60" xfId="0" applyFont="1" applyFill="1" applyBorder="1" applyAlignment="1">
      <alignment horizontal="center" vertical="center"/>
    </xf>
    <xf numFmtId="0" fontId="67" fillId="17" borderId="61" xfId="0" applyFont="1" applyFill="1" applyBorder="1" applyAlignment="1">
      <alignment horizontal="center" vertical="center"/>
    </xf>
    <xf numFmtId="0" fontId="67" fillId="17" borderId="62" xfId="0" applyFont="1" applyFill="1" applyBorder="1" applyAlignment="1">
      <alignment horizontal="center" vertical="center"/>
    </xf>
    <xf numFmtId="0" fontId="67" fillId="17" borderId="63" xfId="0" applyFont="1" applyFill="1" applyBorder="1" applyAlignment="1">
      <alignment horizontal="center" vertical="center"/>
    </xf>
    <xf numFmtId="0" fontId="96" fillId="23" borderId="57" xfId="0" applyFont="1" applyFill="1" applyBorder="1" applyAlignment="1">
      <alignment horizontal="center" vertical="center" wrapText="1"/>
    </xf>
    <xf numFmtId="0" fontId="67" fillId="17" borderId="54" xfId="0" applyFont="1" applyFill="1" applyBorder="1" applyAlignment="1">
      <alignment horizontal="center" vertical="center"/>
    </xf>
    <xf numFmtId="0" fontId="97" fillId="17" borderId="55" xfId="0" applyFont="1" applyFill="1" applyBorder="1" applyAlignment="1">
      <alignment horizontal="center" vertical="center"/>
    </xf>
    <xf numFmtId="0" fontId="89" fillId="17" borderId="60" xfId="0" applyFont="1" applyFill="1" applyBorder="1" applyAlignment="1">
      <alignment horizontal="center" vertical="center"/>
    </xf>
    <xf numFmtId="0" fontId="97" fillId="23" borderId="15" xfId="0" applyFont="1" applyFill="1" applyBorder="1" applyAlignment="1">
      <alignment horizontal="center" vertical="center" wrapText="1"/>
    </xf>
    <xf numFmtId="0" fontId="89" fillId="17" borderId="61" xfId="0" applyFont="1" applyFill="1" applyBorder="1" applyAlignment="1">
      <alignment horizontal="center" vertical="center"/>
    </xf>
    <xf numFmtId="0" fontId="89" fillId="17" borderId="62" xfId="0" applyFont="1" applyFill="1" applyBorder="1" applyAlignment="1">
      <alignment horizontal="center" vertical="center"/>
    </xf>
    <xf numFmtId="0" fontId="89" fillId="0" borderId="0" xfId="0" applyFont="1" applyBorder="1" applyAlignment="1">
      <alignment vertical="center"/>
    </xf>
    <xf numFmtId="0" fontId="89" fillId="0" borderId="0" xfId="0" applyFont="1" applyAlignment="1">
      <alignment vertical="center"/>
    </xf>
    <xf numFmtId="0" fontId="2" fillId="17" borderId="64" xfId="0" applyFont="1" applyFill="1" applyBorder="1" applyAlignment="1">
      <alignment horizontal="center" vertical="center"/>
    </xf>
    <xf numFmtId="0" fontId="67" fillId="17" borderId="65" xfId="0" applyFont="1" applyFill="1" applyBorder="1" applyAlignment="1">
      <alignment horizontal="center" vertical="center"/>
    </xf>
    <xf numFmtId="0" fontId="87" fillId="23" borderId="66" xfId="0" applyFont="1" applyFill="1" applyBorder="1" applyAlignment="1">
      <alignment horizontal="center" vertical="center" wrapText="1"/>
    </xf>
    <xf numFmtId="0" fontId="67" fillId="17" borderId="67" xfId="0" applyFont="1" applyFill="1" applyBorder="1" applyAlignment="1">
      <alignment horizontal="center" vertical="center"/>
    </xf>
    <xf numFmtId="0" fontId="2" fillId="17" borderId="62" xfId="0" applyFont="1" applyFill="1" applyBorder="1" applyAlignment="1">
      <alignment horizontal="center" vertical="center"/>
    </xf>
    <xf numFmtId="0" fontId="97" fillId="17" borderId="62" xfId="0" applyFont="1" applyFill="1" applyBorder="1" applyAlignment="1">
      <alignment horizontal="center" vertical="center"/>
    </xf>
    <xf numFmtId="0" fontId="89" fillId="17" borderId="63" xfId="0" applyFont="1" applyFill="1" applyBorder="1" applyAlignment="1">
      <alignment horizontal="center" vertical="center"/>
    </xf>
    <xf numFmtId="0" fontId="89" fillId="17" borderId="54" xfId="0" applyFont="1" applyFill="1" applyBorder="1" applyAlignment="1">
      <alignment horizontal="center" vertical="center"/>
    </xf>
    <xf numFmtId="0" fontId="89" fillId="17" borderId="55" xfId="0" applyFont="1" applyFill="1" applyBorder="1" applyAlignment="1">
      <alignment horizontal="center" vertical="center"/>
    </xf>
    <xf numFmtId="0" fontId="87" fillId="16" borderId="69" xfId="0" applyFont="1" applyFill="1" applyBorder="1" applyAlignment="1">
      <alignment horizontal="center" vertical="center"/>
    </xf>
    <xf numFmtId="0" fontId="87" fillId="16" borderId="48" xfId="0" applyFont="1" applyFill="1" applyBorder="1" applyAlignment="1">
      <alignment horizontal="center" vertical="center"/>
    </xf>
    <xf numFmtId="0" fontId="87" fillId="29" borderId="48" xfId="0" applyFont="1" applyFill="1" applyBorder="1" applyAlignment="1">
      <alignment horizontal="center" vertical="center"/>
    </xf>
    <xf numFmtId="0" fontId="87" fillId="29" borderId="69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71" xfId="0" applyFont="1" applyFill="1" applyBorder="1" applyAlignment="1">
      <alignment horizontal="center" vertical="center"/>
    </xf>
    <xf numFmtId="0" fontId="67" fillId="2" borderId="72" xfId="0" applyFont="1" applyFill="1" applyBorder="1" applyAlignment="1">
      <alignment horizontal="center" vertical="center"/>
    </xf>
    <xf numFmtId="0" fontId="2" fillId="23" borderId="57" xfId="0" applyFont="1" applyFill="1" applyBorder="1" applyAlignment="1">
      <alignment horizontal="center" vertical="center"/>
    </xf>
    <xf numFmtId="0" fontId="67" fillId="2" borderId="54" xfId="0" applyFont="1" applyFill="1" applyBorder="1" applyAlignment="1">
      <alignment horizontal="center" vertical="center"/>
    </xf>
    <xf numFmtId="0" fontId="67" fillId="2" borderId="55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67" fillId="2" borderId="73" xfId="0" applyFont="1" applyFill="1" applyBorder="1" applyAlignment="1">
      <alignment horizontal="center" vertical="center"/>
    </xf>
    <xf numFmtId="0" fontId="67" fillId="2" borderId="61" xfId="0" applyFont="1" applyFill="1" applyBorder="1" applyAlignment="1">
      <alignment horizontal="center" vertical="center"/>
    </xf>
    <xf numFmtId="0" fontId="67" fillId="2" borderId="62" xfId="0" applyFont="1" applyFill="1" applyBorder="1" applyAlignment="1">
      <alignment horizontal="center" vertical="center"/>
    </xf>
    <xf numFmtId="0" fontId="67" fillId="2" borderId="74" xfId="0" applyFont="1" applyFill="1" applyBorder="1" applyAlignment="1">
      <alignment horizontal="center" vertical="center"/>
    </xf>
    <xf numFmtId="0" fontId="98" fillId="23" borderId="57" xfId="0" applyFont="1" applyFill="1" applyBorder="1" applyAlignment="1">
      <alignment horizontal="center" vertical="center"/>
    </xf>
    <xf numFmtId="0" fontId="97" fillId="2" borderId="55" xfId="0" applyFont="1" applyFill="1" applyBorder="1" applyAlignment="1">
      <alignment horizontal="center" vertical="center"/>
    </xf>
    <xf numFmtId="0" fontId="89" fillId="2" borderId="73" xfId="0" applyFont="1" applyFill="1" applyBorder="1" applyAlignment="1">
      <alignment horizontal="center" vertical="center"/>
    </xf>
    <xf numFmtId="0" fontId="96" fillId="23" borderId="57" xfId="0" applyFont="1" applyFill="1" applyBorder="1" applyAlignment="1">
      <alignment horizontal="center" vertical="center"/>
    </xf>
    <xf numFmtId="0" fontId="89" fillId="2" borderId="6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67" fillId="2" borderId="75" xfId="0" applyFont="1" applyFill="1" applyBorder="1" applyAlignment="1">
      <alignment horizontal="center" vertical="center"/>
    </xf>
    <xf numFmtId="0" fontId="2" fillId="23" borderId="66" xfId="0" applyFont="1" applyFill="1" applyBorder="1" applyAlignment="1">
      <alignment horizontal="center" vertical="center"/>
    </xf>
    <xf numFmtId="0" fontId="67" fillId="2" borderId="67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97" fillId="2" borderId="62" xfId="0" applyFont="1" applyFill="1" applyBorder="1" applyAlignment="1">
      <alignment horizontal="center" vertical="center"/>
    </xf>
    <xf numFmtId="0" fontId="89" fillId="2" borderId="74" xfId="0" applyFont="1" applyFill="1" applyBorder="1" applyAlignment="1">
      <alignment horizontal="center" vertical="center"/>
    </xf>
    <xf numFmtId="0" fontId="89" fillId="2" borderId="54" xfId="0" applyFont="1" applyFill="1" applyBorder="1" applyAlignment="1">
      <alignment horizontal="center" vertical="center"/>
    </xf>
    <xf numFmtId="0" fontId="89" fillId="2" borderId="55" xfId="0" applyFont="1" applyFill="1" applyBorder="1" applyAlignment="1">
      <alignment horizontal="center" vertical="center"/>
    </xf>
    <xf numFmtId="0" fontId="2" fillId="18" borderId="71" xfId="0" applyFont="1" applyFill="1" applyBorder="1" applyAlignment="1">
      <alignment horizontal="center" vertical="center"/>
    </xf>
    <xf numFmtId="0" fontId="67" fillId="18" borderId="72" xfId="0" applyFont="1" applyFill="1" applyBorder="1" applyAlignment="1">
      <alignment horizontal="center" vertical="center"/>
    </xf>
    <xf numFmtId="0" fontId="2" fillId="18" borderId="62" xfId="0" applyFont="1" applyFill="1" applyBorder="1" applyAlignment="1">
      <alignment horizontal="center" vertical="center"/>
    </xf>
    <xf numFmtId="0" fontId="67" fillId="18" borderId="73" xfId="0" applyFont="1" applyFill="1" applyBorder="1" applyAlignment="1">
      <alignment horizontal="center" vertical="center"/>
    </xf>
    <xf numFmtId="0" fontId="2" fillId="18" borderId="55" xfId="0" applyFont="1" applyFill="1" applyBorder="1" applyAlignment="1">
      <alignment horizontal="center" vertical="center"/>
    </xf>
    <xf numFmtId="0" fontId="67" fillId="18" borderId="74" xfId="0" applyFont="1" applyFill="1" applyBorder="1" applyAlignment="1">
      <alignment horizontal="center" vertical="center"/>
    </xf>
    <xf numFmtId="0" fontId="97" fillId="18" borderId="62" xfId="0" applyFont="1" applyFill="1" applyBorder="1" applyAlignment="1">
      <alignment horizontal="center" vertical="center"/>
    </xf>
    <xf numFmtId="0" fontId="89" fillId="18" borderId="60" xfId="0" applyFont="1" applyFill="1" applyBorder="1" applyAlignment="1">
      <alignment horizontal="center" vertical="center"/>
    </xf>
    <xf numFmtId="0" fontId="2" fillId="18" borderId="64" xfId="0" applyFont="1" applyFill="1" applyBorder="1" applyAlignment="1">
      <alignment horizontal="center" vertical="center"/>
    </xf>
    <xf numFmtId="0" fontId="67" fillId="18" borderId="75" xfId="0" applyFont="1" applyFill="1" applyBorder="1" applyAlignment="1">
      <alignment horizontal="center" vertical="center"/>
    </xf>
    <xf numFmtId="0" fontId="97" fillId="18" borderId="55" xfId="0" applyFont="1" applyFill="1" applyBorder="1" applyAlignment="1">
      <alignment horizontal="center" vertical="center"/>
    </xf>
    <xf numFmtId="0" fontId="89" fillId="18" borderId="63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9" fillId="0" borderId="0" xfId="0" applyFont="1" applyAlignment="1">
      <alignment horizontal="center" vertical="center"/>
    </xf>
    <xf numFmtId="0" fontId="2" fillId="18" borderId="76" xfId="0" applyFont="1" applyFill="1" applyBorder="1" applyAlignment="1">
      <alignment horizontal="center" vertical="center"/>
    </xf>
    <xf numFmtId="0" fontId="87" fillId="29" borderId="70" xfId="0" applyFont="1" applyFill="1" applyBorder="1" applyAlignment="1">
      <alignment horizontal="center" vertical="center"/>
    </xf>
    <xf numFmtId="0" fontId="2" fillId="19" borderId="71" xfId="0" applyFont="1" applyFill="1" applyBorder="1" applyAlignment="1">
      <alignment horizontal="center" vertical="center"/>
    </xf>
    <xf numFmtId="0" fontId="2" fillId="19" borderId="62" xfId="0" applyFont="1" applyFill="1" applyBorder="1" applyAlignment="1">
      <alignment horizontal="center" vertical="center"/>
    </xf>
    <xf numFmtId="0" fontId="67" fillId="19" borderId="73" xfId="0" applyFont="1" applyFill="1" applyBorder="1" applyAlignment="1">
      <alignment horizontal="center" vertical="center"/>
    </xf>
    <xf numFmtId="0" fontId="2" fillId="19" borderId="55" xfId="0" applyFont="1" applyFill="1" applyBorder="1" applyAlignment="1">
      <alignment horizontal="center" vertical="center"/>
    </xf>
    <xf numFmtId="0" fontId="67" fillId="19" borderId="74" xfId="0" applyFont="1" applyFill="1" applyBorder="1" applyAlignment="1">
      <alignment horizontal="center" vertical="center"/>
    </xf>
    <xf numFmtId="0" fontId="97" fillId="19" borderId="62" xfId="0" applyFont="1" applyFill="1" applyBorder="1" applyAlignment="1">
      <alignment horizontal="center" vertical="center"/>
    </xf>
    <xf numFmtId="0" fontId="2" fillId="19" borderId="64" xfId="0" applyFont="1" applyFill="1" applyBorder="1" applyAlignment="1">
      <alignment horizontal="center" vertical="center"/>
    </xf>
    <xf numFmtId="0" fontId="97" fillId="19" borderId="55" xfId="0" applyFont="1" applyFill="1" applyBorder="1" applyAlignment="1">
      <alignment horizontal="center" vertical="center"/>
    </xf>
    <xf numFmtId="0" fontId="89" fillId="19" borderId="74" xfId="0" applyFont="1" applyFill="1" applyBorder="1" applyAlignment="1">
      <alignment horizontal="center" vertical="center"/>
    </xf>
    <xf numFmtId="0" fontId="87" fillId="16" borderId="70" xfId="0" applyFont="1" applyFill="1" applyBorder="1" applyAlignment="1">
      <alignment horizontal="center" vertical="center"/>
    </xf>
    <xf numFmtId="0" fontId="2" fillId="20" borderId="71" xfId="0" applyFont="1" applyFill="1" applyBorder="1" applyAlignment="1">
      <alignment horizontal="center" vertical="center"/>
    </xf>
    <xf numFmtId="0" fontId="67" fillId="20" borderId="72" xfId="0" applyFont="1" applyFill="1" applyBorder="1" applyAlignment="1">
      <alignment horizontal="center" vertical="center"/>
    </xf>
    <xf numFmtId="0" fontId="2" fillId="20" borderId="62" xfId="0" applyFont="1" applyFill="1" applyBorder="1" applyAlignment="1">
      <alignment horizontal="center" vertical="center"/>
    </xf>
    <xf numFmtId="0" fontId="67" fillId="20" borderId="73" xfId="0" applyFont="1" applyFill="1" applyBorder="1" applyAlignment="1">
      <alignment horizontal="center" vertical="center"/>
    </xf>
    <xf numFmtId="0" fontId="2" fillId="20" borderId="55" xfId="0" applyFont="1" applyFill="1" applyBorder="1" applyAlignment="1">
      <alignment horizontal="center" vertical="center"/>
    </xf>
    <xf numFmtId="0" fontId="67" fillId="20" borderId="74" xfId="0" applyFont="1" applyFill="1" applyBorder="1" applyAlignment="1">
      <alignment horizontal="center" vertical="center"/>
    </xf>
    <xf numFmtId="0" fontId="97" fillId="20" borderId="62" xfId="0" applyFont="1" applyFill="1" applyBorder="1" applyAlignment="1">
      <alignment horizontal="center" vertical="center"/>
    </xf>
    <xf numFmtId="0" fontId="89" fillId="20" borderId="77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/>
    </xf>
    <xf numFmtId="0" fontId="67" fillId="20" borderId="75" xfId="0" applyFont="1" applyFill="1" applyBorder="1" applyAlignment="1">
      <alignment horizontal="center" vertical="center"/>
    </xf>
    <xf numFmtId="0" fontId="67" fillId="20" borderId="60" xfId="0" applyFont="1" applyFill="1" applyBorder="1" applyAlignment="1">
      <alignment horizontal="center" vertical="center"/>
    </xf>
    <xf numFmtId="0" fontId="67" fillId="20" borderId="63" xfId="0" applyFont="1" applyFill="1" applyBorder="1" applyAlignment="1">
      <alignment horizontal="center" vertical="center"/>
    </xf>
    <xf numFmtId="0" fontId="89" fillId="20" borderId="63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67" fillId="4" borderId="72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67" fillId="4" borderId="73" xfId="0" applyFont="1" applyFill="1" applyBorder="1" applyAlignment="1">
      <alignment horizontal="center" vertical="center"/>
    </xf>
    <xf numFmtId="0" fontId="2" fillId="4" borderId="55" xfId="0" applyFont="1" applyFill="1" applyBorder="1" applyAlignment="1">
      <alignment horizontal="center" vertical="center"/>
    </xf>
    <xf numFmtId="0" fontId="67" fillId="4" borderId="74" xfId="0" applyFont="1" applyFill="1" applyBorder="1" applyAlignment="1">
      <alignment horizontal="center" vertical="center"/>
    </xf>
    <xf numFmtId="0" fontId="97" fillId="4" borderId="62" xfId="0" applyFont="1" applyFill="1" applyBorder="1" applyAlignment="1">
      <alignment horizontal="center" vertical="center"/>
    </xf>
    <xf numFmtId="0" fontId="89" fillId="4" borderId="7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67" fillId="4" borderId="75" xfId="0" applyFont="1" applyFill="1" applyBorder="1" applyAlignment="1">
      <alignment horizontal="center" vertical="center"/>
    </xf>
    <xf numFmtId="0" fontId="97" fillId="4" borderId="55" xfId="0" applyFont="1" applyFill="1" applyBorder="1" applyAlignment="1">
      <alignment horizontal="center" vertical="center"/>
    </xf>
    <xf numFmtId="0" fontId="89" fillId="4" borderId="74" xfId="0" applyFont="1" applyFill="1" applyBorder="1" applyAlignment="1">
      <alignment horizontal="center" vertical="center"/>
    </xf>
    <xf numFmtId="0" fontId="87" fillId="23" borderId="43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vertical="center" textRotation="90"/>
    </xf>
    <xf numFmtId="0" fontId="2" fillId="0" borderId="79" xfId="0" applyFont="1" applyBorder="1" applyAlignment="1">
      <alignment horizontal="center" vertical="center"/>
    </xf>
    <xf numFmtId="0" fontId="68" fillId="0" borderId="5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81" xfId="0" applyFont="1" applyFill="1" applyBorder="1" applyAlignment="1">
      <alignment horizontal="center" vertical="center" wrapText="1"/>
    </xf>
    <xf numFmtId="0" fontId="68" fillId="0" borderId="82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68" fillId="0" borderId="76" xfId="0" applyFont="1" applyFill="1" applyBorder="1" applyAlignment="1">
      <alignment horizontal="center" vertical="center" wrapText="1"/>
    </xf>
    <xf numFmtId="0" fontId="68" fillId="0" borderId="57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78" xfId="0" applyFont="1" applyBorder="1" applyAlignment="1">
      <alignment horizontal="center" vertical="center" wrapText="1"/>
    </xf>
    <xf numFmtId="0" fontId="68" fillId="0" borderId="7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 wrapText="1"/>
    </xf>
    <xf numFmtId="0" fontId="68" fillId="0" borderId="52" xfId="0" applyFont="1" applyFill="1" applyBorder="1" applyAlignment="1">
      <alignment horizontal="center" vertical="center" wrapText="1"/>
    </xf>
    <xf numFmtId="0" fontId="68" fillId="0" borderId="5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/>
    </xf>
    <xf numFmtId="0" fontId="2" fillId="4" borderId="54" xfId="0" applyFont="1" applyFill="1" applyBorder="1" applyAlignment="1">
      <alignment vertical="center" textRotation="90"/>
    </xf>
    <xf numFmtId="0" fontId="2" fillId="16" borderId="53" xfId="0" applyFont="1" applyFill="1" applyBorder="1" applyAlignment="1">
      <alignment horizontal="center" vertical="center"/>
    </xf>
    <xf numFmtId="0" fontId="2" fillId="16" borderId="90" xfId="0" applyFont="1" applyFill="1" applyBorder="1" applyAlignment="1">
      <alignment horizontal="center" vertical="center"/>
    </xf>
    <xf numFmtId="0" fontId="2" fillId="13" borderId="81" xfId="0" applyFont="1" applyFill="1" applyBorder="1" applyAlignment="1">
      <alignment horizontal="center" vertical="center"/>
    </xf>
    <xf numFmtId="0" fontId="2" fillId="13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3" borderId="121" xfId="0" applyFont="1" applyFill="1" applyBorder="1" applyAlignment="1">
      <alignment horizontal="center" vertical="center"/>
    </xf>
    <xf numFmtId="0" fontId="2" fillId="3" borderId="8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" borderId="120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169" fontId="2" fillId="0" borderId="84" xfId="0" applyNumberFormat="1" applyFont="1" applyFill="1" applyBorder="1" applyAlignment="1">
      <alignment horizontal="center" vertical="center" wrapText="1"/>
    </xf>
    <xf numFmtId="169" fontId="2" fillId="0" borderId="57" xfId="0" applyNumberFormat="1" applyFont="1" applyFill="1" applyBorder="1" applyAlignment="1">
      <alignment horizontal="center" vertical="center" wrapText="1"/>
    </xf>
    <xf numFmtId="169" fontId="96" fillId="0" borderId="57" xfId="0" applyNumberFormat="1" applyFont="1" applyFill="1" applyBorder="1" applyAlignment="1">
      <alignment horizontal="center" vertical="center" wrapText="1"/>
    </xf>
    <xf numFmtId="169" fontId="2" fillId="0" borderId="66" xfId="0" applyNumberFormat="1" applyFont="1" applyFill="1" applyBorder="1" applyAlignment="1">
      <alignment horizontal="center" vertical="center" wrapText="1"/>
    </xf>
    <xf numFmtId="169" fontId="2" fillId="23" borderId="57" xfId="0" applyNumberFormat="1" applyFont="1" applyFill="1" applyBorder="1" applyAlignment="1">
      <alignment horizontal="center" vertical="center" wrapText="1"/>
    </xf>
    <xf numFmtId="0" fontId="67" fillId="19" borderId="147" xfId="0" applyFont="1" applyFill="1" applyBorder="1" applyAlignment="1">
      <alignment horizontal="center" vertical="center"/>
    </xf>
    <xf numFmtId="0" fontId="67" fillId="19" borderId="60" xfId="0" applyFont="1" applyFill="1" applyBorder="1" applyAlignment="1">
      <alignment horizontal="center" vertical="center"/>
    </xf>
    <xf numFmtId="0" fontId="67" fillId="19" borderId="63" xfId="0" applyFont="1" applyFill="1" applyBorder="1" applyAlignment="1">
      <alignment horizontal="center" vertical="center"/>
    </xf>
    <xf numFmtId="0" fontId="89" fillId="19" borderId="60" xfId="0" applyFont="1" applyFill="1" applyBorder="1" applyAlignment="1">
      <alignment horizontal="center" vertical="center"/>
    </xf>
    <xf numFmtId="0" fontId="67" fillId="19" borderId="65" xfId="0" applyFont="1" applyFill="1" applyBorder="1" applyAlignment="1">
      <alignment horizontal="center" vertical="center"/>
    </xf>
    <xf numFmtId="14" fontId="87" fillId="23" borderId="15" xfId="0" applyNumberFormat="1" applyFont="1" applyFill="1" applyBorder="1" applyAlignment="1">
      <alignment horizontal="center" vertical="center" wrapText="1"/>
    </xf>
    <xf numFmtId="0" fontId="87" fillId="23" borderId="15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9" fontId="76" fillId="0" borderId="16" xfId="0" applyNumberFormat="1" applyFont="1" applyFill="1" applyBorder="1" applyAlignment="1">
      <alignment horizontal="center" vertical="center" wrapText="1"/>
    </xf>
    <xf numFmtId="169" fontId="76" fillId="0" borderId="44" xfId="0" applyNumberFormat="1" applyFont="1" applyFill="1" applyBorder="1" applyAlignment="1">
      <alignment horizontal="center" vertical="center" wrapText="1"/>
    </xf>
    <xf numFmtId="169" fontId="55" fillId="36" borderId="104" xfId="0" applyNumberFormat="1" applyFont="1" applyFill="1" applyBorder="1" applyAlignment="1">
      <alignment horizontal="center" vertical="center" wrapText="1"/>
    </xf>
    <xf numFmtId="169" fontId="76" fillId="0" borderId="27" xfId="0" applyNumberFormat="1" applyFont="1" applyFill="1" applyBorder="1" applyAlignment="1">
      <alignment horizontal="center" vertical="center" wrapText="1"/>
    </xf>
    <xf numFmtId="169" fontId="76" fillId="0" borderId="13" xfId="0" applyNumberFormat="1" applyFont="1" applyFill="1" applyBorder="1" applyAlignment="1">
      <alignment horizontal="center" vertical="center" wrapText="1"/>
    </xf>
    <xf numFmtId="169" fontId="75" fillId="0" borderId="13" xfId="0" applyNumberFormat="1" applyFont="1" applyFill="1" applyBorder="1" applyAlignment="1">
      <alignment horizontal="center" vertical="center" wrapText="1"/>
    </xf>
    <xf numFmtId="169" fontId="76" fillId="0" borderId="117" xfId="0" applyNumberFormat="1" applyFont="1" applyFill="1" applyBorder="1" applyAlignment="1">
      <alignment horizontal="center" vertical="center" wrapText="1"/>
    </xf>
    <xf numFmtId="169" fontId="57" fillId="36" borderId="16" xfId="0" applyNumberFormat="1" applyFont="1" applyFill="1" applyBorder="1" applyAlignment="1">
      <alignment horizontal="left" vertical="center" wrapText="1"/>
    </xf>
    <xf numFmtId="169" fontId="76" fillId="0" borderId="23" xfId="0" applyNumberFormat="1" applyFont="1" applyFill="1" applyBorder="1" applyAlignment="1">
      <alignment horizontal="center" vertical="center" wrapText="1"/>
    </xf>
    <xf numFmtId="169" fontId="76" fillId="0" borderId="17" xfId="0" applyNumberFormat="1" applyFont="1" applyFill="1" applyBorder="1" applyAlignment="1">
      <alignment horizontal="center" vertical="center" wrapText="1"/>
    </xf>
    <xf numFmtId="169" fontId="55" fillId="23" borderId="127" xfId="0" applyNumberFormat="1" applyFont="1" applyFill="1" applyBorder="1" applyAlignment="1">
      <alignment horizontal="center" vertical="center" wrapText="1"/>
    </xf>
    <xf numFmtId="169" fontId="57" fillId="0" borderId="0" xfId="0" applyNumberFormat="1" applyFont="1" applyFill="1" applyBorder="1" applyAlignment="1">
      <alignment horizontal="center" vertical="center" textRotation="90" wrapText="1"/>
    </xf>
    <xf numFmtId="169" fontId="56" fillId="0" borderId="0" xfId="0" applyNumberFormat="1" applyFont="1" applyFill="1" applyBorder="1" applyAlignment="1">
      <alignment horizontal="center" vertical="center" wrapText="1"/>
    </xf>
    <xf numFmtId="169" fontId="55" fillId="0" borderId="0" xfId="0" applyNumberFormat="1" applyFont="1" applyFill="1" applyBorder="1" applyAlignment="1">
      <alignment horizontal="left" vertical="center" wrapText="1"/>
    </xf>
    <xf numFmtId="169" fontId="57" fillId="0" borderId="0" xfId="0" applyNumberFormat="1" applyFont="1" applyFill="1" applyBorder="1" applyAlignment="1">
      <alignment vertical="center" textRotation="90" wrapText="1"/>
    </xf>
    <xf numFmtId="169" fontId="57" fillId="36" borderId="10" xfId="0" applyNumberFormat="1" applyFont="1" applyFill="1" applyBorder="1" applyAlignment="1">
      <alignment horizontal="left" vertical="center" wrapText="1"/>
    </xf>
    <xf numFmtId="169" fontId="57" fillId="36" borderId="47" xfId="0" applyNumberFormat="1" applyFont="1" applyFill="1" applyBorder="1" applyAlignment="1">
      <alignment horizontal="left" vertical="center" wrapText="1"/>
    </xf>
    <xf numFmtId="169" fontId="57" fillId="36" borderId="150" xfId="0" applyNumberFormat="1" applyFont="1" applyFill="1" applyBorder="1" applyAlignment="1">
      <alignment horizontal="left" vertical="center" wrapText="1"/>
    </xf>
    <xf numFmtId="169" fontId="57" fillId="36" borderId="45" xfId="0" applyNumberFormat="1" applyFont="1" applyFill="1" applyBorder="1" applyAlignment="1">
      <alignment horizontal="left" vertical="center" wrapText="1"/>
    </xf>
    <xf numFmtId="169" fontId="57" fillId="0" borderId="0" xfId="0" applyNumberFormat="1" applyFont="1" applyFill="1" applyAlignment="1">
      <alignment wrapText="1"/>
    </xf>
    <xf numFmtId="0" fontId="3" fillId="3" borderId="151" xfId="0" applyFont="1" applyFill="1" applyBorder="1" applyAlignment="1">
      <alignment horizontal="center" vertical="center"/>
    </xf>
    <xf numFmtId="169" fontId="55" fillId="23" borderId="5" xfId="0" applyNumberFormat="1" applyFont="1" applyFill="1" applyBorder="1" applyAlignment="1">
      <alignment horizontal="center" vertical="center" wrapText="1"/>
    </xf>
    <xf numFmtId="169" fontId="76" fillId="23" borderId="5" xfId="0" applyNumberFormat="1" applyFont="1" applyFill="1" applyBorder="1" applyAlignment="1">
      <alignment horizontal="center" vertical="center" wrapText="1"/>
    </xf>
    <xf numFmtId="169" fontId="55" fillId="32" borderId="5" xfId="0" applyNumberFormat="1" applyFont="1" applyFill="1" applyBorder="1" applyAlignment="1">
      <alignment horizontal="center" vertical="center" wrapText="1"/>
    </xf>
    <xf numFmtId="169" fontId="75" fillId="23" borderId="5" xfId="0" applyNumberFormat="1" applyFont="1" applyFill="1" applyBorder="1" applyAlignment="1">
      <alignment horizontal="center" vertical="center" wrapText="1"/>
    </xf>
    <xf numFmtId="169" fontId="75" fillId="0" borderId="8" xfId="0" applyNumberFormat="1" applyFont="1" applyFill="1" applyBorder="1" applyAlignment="1">
      <alignment horizontal="center" vertical="center" wrapText="1"/>
    </xf>
    <xf numFmtId="169" fontId="55" fillId="32" borderId="0" xfId="0" applyNumberFormat="1" applyFont="1" applyFill="1" applyBorder="1" applyAlignment="1">
      <alignment horizontal="center" vertical="center" wrapText="1"/>
    </xf>
    <xf numFmtId="169" fontId="76" fillId="23" borderId="12" xfId="0" applyNumberFormat="1" applyFont="1" applyFill="1" applyBorder="1" applyAlignment="1">
      <alignment horizontal="center" vertical="center" wrapText="1"/>
    </xf>
    <xf numFmtId="169" fontId="55" fillId="40" borderId="12" xfId="0" applyNumberFormat="1" applyFont="1" applyFill="1" applyBorder="1" applyAlignment="1">
      <alignment horizontal="center" vertical="center" wrapText="1"/>
    </xf>
    <xf numFmtId="169" fontId="55" fillId="40" borderId="0" xfId="0" applyNumberFormat="1" applyFont="1" applyFill="1" applyBorder="1" applyAlignment="1">
      <alignment horizontal="center" vertical="center" wrapText="1"/>
    </xf>
    <xf numFmtId="169" fontId="57" fillId="0" borderId="0" xfId="0" applyNumberFormat="1" applyFont="1" applyFill="1" applyBorder="1" applyAlignment="1">
      <alignment horizontal="center" vertical="center" textRotation="90" wrapText="1"/>
    </xf>
    <xf numFmtId="169" fontId="80" fillId="0" borderId="0" xfId="0" applyNumberFormat="1" applyFont="1" applyFill="1" applyBorder="1" applyAlignment="1">
      <alignment horizontal="center" wrapText="1"/>
    </xf>
    <xf numFmtId="169" fontId="73" fillId="0" borderId="0" xfId="0" applyNumberFormat="1" applyFont="1" applyFill="1" applyBorder="1" applyAlignment="1">
      <alignment horizontal="center" vertical="center" wrapText="1"/>
    </xf>
    <xf numFmtId="169" fontId="56" fillId="0" borderId="0" xfId="0" applyNumberFormat="1" applyFont="1" applyFill="1" applyBorder="1" applyAlignment="1">
      <alignment horizontal="center" vertical="center" wrapText="1"/>
    </xf>
    <xf numFmtId="169" fontId="55" fillId="23" borderId="12" xfId="0" applyNumberFormat="1" applyFont="1" applyFill="1" applyBorder="1" applyAlignment="1">
      <alignment horizontal="center" vertical="center" wrapText="1"/>
    </xf>
    <xf numFmtId="169" fontId="76" fillId="23" borderId="0" xfId="0" applyNumberFormat="1" applyFont="1" applyFill="1" applyBorder="1" applyAlignment="1">
      <alignment horizontal="center" vertical="center" wrapText="1"/>
    </xf>
    <xf numFmtId="169" fontId="55" fillId="23" borderId="8" xfId="0" applyNumberFormat="1" applyFont="1" applyFill="1" applyBorder="1" applyAlignment="1">
      <alignment horizontal="center" vertical="center" wrapText="1"/>
    </xf>
    <xf numFmtId="169" fontId="75" fillId="23" borderId="0" xfId="0" applyNumberFormat="1" applyFont="1" applyFill="1" applyBorder="1" applyAlignment="1">
      <alignment horizontal="center" vertical="center" wrapText="1"/>
    </xf>
    <xf numFmtId="169" fontId="75" fillId="23" borderId="13" xfId="0" applyNumberFormat="1" applyFont="1" applyFill="1" applyBorder="1" applyAlignment="1">
      <alignment horizontal="center" vertical="center" wrapText="1"/>
    </xf>
    <xf numFmtId="169" fontId="76" fillId="23" borderId="13" xfId="0" applyNumberFormat="1" applyFont="1" applyFill="1" applyBorder="1" applyAlignment="1">
      <alignment horizontal="center" vertical="center" wrapText="1"/>
    </xf>
    <xf numFmtId="0" fontId="67" fillId="33" borderId="59" xfId="0" applyFont="1" applyFill="1" applyBorder="1" applyAlignment="1">
      <alignment horizontal="center" vertical="center"/>
    </xf>
    <xf numFmtId="0" fontId="67" fillId="33" borderId="61" xfId="0" applyFont="1" applyFill="1" applyBorder="1" applyAlignment="1">
      <alignment horizontal="center" vertical="center"/>
    </xf>
    <xf numFmtId="0" fontId="67" fillId="33" borderId="54" xfId="0" applyFont="1" applyFill="1" applyBorder="1" applyAlignment="1">
      <alignment horizontal="center" vertical="center"/>
    </xf>
    <xf numFmtId="0" fontId="89" fillId="33" borderId="61" xfId="0" applyFont="1" applyFill="1" applyBorder="1" applyAlignment="1">
      <alignment horizontal="center" vertical="center"/>
    </xf>
    <xf numFmtId="0" fontId="67" fillId="42" borderId="59" xfId="0" applyFont="1" applyFill="1" applyBorder="1" applyAlignment="1">
      <alignment horizontal="center" vertical="center"/>
    </xf>
    <xf numFmtId="0" fontId="67" fillId="42" borderId="55" xfId="0" applyFont="1" applyFill="1" applyBorder="1" applyAlignment="1">
      <alignment horizontal="center" vertical="center"/>
    </xf>
    <xf numFmtId="0" fontId="67" fillId="42" borderId="61" xfId="0" applyFont="1" applyFill="1" applyBorder="1" applyAlignment="1">
      <alignment horizontal="center" vertical="center"/>
    </xf>
    <xf numFmtId="0" fontId="67" fillId="42" borderId="62" xfId="0" applyFont="1" applyFill="1" applyBorder="1" applyAlignment="1">
      <alignment horizontal="center" vertical="center"/>
    </xf>
    <xf numFmtId="0" fontId="67" fillId="42" borderId="54" xfId="0" applyFont="1" applyFill="1" applyBorder="1" applyAlignment="1">
      <alignment horizontal="center" vertical="center"/>
    </xf>
    <xf numFmtId="0" fontId="89" fillId="42" borderId="61" xfId="0" applyFont="1" applyFill="1" applyBorder="1" applyAlignment="1">
      <alignment horizontal="center" vertical="center"/>
    </xf>
    <xf numFmtId="0" fontId="89" fillId="42" borderId="62" xfId="0" applyFont="1" applyFill="1" applyBorder="1" applyAlignment="1">
      <alignment horizontal="center" vertical="center"/>
    </xf>
    <xf numFmtId="0" fontId="67" fillId="42" borderId="67" xfId="0" applyFont="1" applyFill="1" applyBorder="1" applyAlignment="1">
      <alignment horizontal="center" vertical="center"/>
    </xf>
    <xf numFmtId="0" fontId="89" fillId="42" borderId="54" xfId="0" applyFont="1" applyFill="1" applyBorder="1" applyAlignment="1">
      <alignment horizontal="center" vertical="center"/>
    </xf>
    <xf numFmtId="0" fontId="89" fillId="42" borderId="55" xfId="0" applyFont="1" applyFill="1" applyBorder="1" applyAlignment="1">
      <alignment horizontal="center" vertical="center"/>
    </xf>
    <xf numFmtId="0" fontId="67" fillId="42" borderId="76" xfId="0" applyFont="1" applyFill="1" applyBorder="1" applyAlignment="1">
      <alignment horizontal="center" vertical="center"/>
    </xf>
    <xf numFmtId="0" fontId="67" fillId="43" borderId="59" xfId="0" applyFont="1" applyFill="1" applyBorder="1" applyAlignment="1">
      <alignment horizontal="center" vertical="center"/>
    </xf>
    <xf numFmtId="0" fontId="67" fillId="43" borderId="52" xfId="0" applyFont="1" applyFill="1" applyBorder="1" applyAlignment="1">
      <alignment horizontal="center" vertical="center"/>
    </xf>
    <xf numFmtId="0" fontId="67" fillId="43" borderId="61" xfId="0" applyFont="1" applyFill="1" applyBorder="1" applyAlignment="1">
      <alignment horizontal="center" vertical="center"/>
    </xf>
    <xf numFmtId="0" fontId="67" fillId="43" borderId="62" xfId="0" applyFont="1" applyFill="1" applyBorder="1" applyAlignment="1">
      <alignment horizontal="center" vertical="center"/>
    </xf>
    <xf numFmtId="0" fontId="67" fillId="43" borderId="54" xfId="0" applyFont="1" applyFill="1" applyBorder="1" applyAlignment="1">
      <alignment horizontal="center" vertical="center"/>
    </xf>
    <xf numFmtId="0" fontId="67" fillId="43" borderId="55" xfId="0" applyFont="1" applyFill="1" applyBorder="1" applyAlignment="1">
      <alignment horizontal="center" vertical="center"/>
    </xf>
    <xf numFmtId="0" fontId="89" fillId="43" borderId="61" xfId="0" applyFont="1" applyFill="1" applyBorder="1" applyAlignment="1">
      <alignment horizontal="center" vertical="center"/>
    </xf>
    <xf numFmtId="0" fontId="89" fillId="43" borderId="62" xfId="0" applyFont="1" applyFill="1" applyBorder="1" applyAlignment="1">
      <alignment horizontal="center" vertical="center"/>
    </xf>
    <xf numFmtId="0" fontId="67" fillId="43" borderId="67" xfId="0" applyFont="1" applyFill="1" applyBorder="1" applyAlignment="1">
      <alignment horizontal="center" vertical="center"/>
    </xf>
    <xf numFmtId="0" fontId="89" fillId="43" borderId="54" xfId="0" applyFont="1" applyFill="1" applyBorder="1" applyAlignment="1">
      <alignment horizontal="center" vertical="center"/>
    </xf>
    <xf numFmtId="0" fontId="89" fillId="43" borderId="55" xfId="0" applyFont="1" applyFill="1" applyBorder="1" applyAlignment="1">
      <alignment horizontal="center" vertical="center"/>
    </xf>
    <xf numFmtId="0" fontId="67" fillId="44" borderId="59" xfId="0" applyFont="1" applyFill="1" applyBorder="1" applyAlignment="1">
      <alignment horizontal="center" vertical="center"/>
    </xf>
    <xf numFmtId="0" fontId="67" fillId="44" borderId="55" xfId="0" applyFont="1" applyFill="1" applyBorder="1" applyAlignment="1">
      <alignment horizontal="center" vertical="center"/>
    </xf>
    <xf numFmtId="0" fontId="67" fillId="44" borderId="61" xfId="0" applyFont="1" applyFill="1" applyBorder="1" applyAlignment="1">
      <alignment horizontal="center" vertical="center"/>
    </xf>
    <xf numFmtId="0" fontId="67" fillId="44" borderId="62" xfId="0" applyFont="1" applyFill="1" applyBorder="1" applyAlignment="1">
      <alignment horizontal="center" vertical="center"/>
    </xf>
    <xf numFmtId="0" fontId="67" fillId="44" borderId="54" xfId="0" applyFont="1" applyFill="1" applyBorder="1" applyAlignment="1">
      <alignment horizontal="center" vertical="center"/>
    </xf>
    <xf numFmtId="0" fontId="89" fillId="44" borderId="61" xfId="0" applyFont="1" applyFill="1" applyBorder="1" applyAlignment="1">
      <alignment horizontal="center" vertical="center"/>
    </xf>
    <xf numFmtId="0" fontId="89" fillId="44" borderId="62" xfId="0" applyFont="1" applyFill="1" applyBorder="1" applyAlignment="1">
      <alignment horizontal="center" vertical="center"/>
    </xf>
    <xf numFmtId="0" fontId="67" fillId="44" borderId="67" xfId="0" applyFont="1" applyFill="1" applyBorder="1" applyAlignment="1">
      <alignment horizontal="center" vertical="center"/>
    </xf>
    <xf numFmtId="0" fontId="89" fillId="44" borderId="54" xfId="0" applyFont="1" applyFill="1" applyBorder="1" applyAlignment="1">
      <alignment horizontal="center" vertical="center"/>
    </xf>
    <xf numFmtId="0" fontId="89" fillId="44" borderId="55" xfId="0" applyFont="1" applyFill="1" applyBorder="1" applyAlignment="1">
      <alignment horizontal="center" vertical="center"/>
    </xf>
    <xf numFmtId="0" fontId="67" fillId="41" borderId="59" xfId="0" applyFont="1" applyFill="1" applyBorder="1" applyAlignment="1">
      <alignment horizontal="center" vertical="center"/>
    </xf>
    <xf numFmtId="0" fontId="67" fillId="41" borderId="55" xfId="0" applyFont="1" applyFill="1" applyBorder="1" applyAlignment="1">
      <alignment horizontal="center" vertical="center"/>
    </xf>
    <xf numFmtId="0" fontId="67" fillId="41" borderId="61" xfId="0" applyFont="1" applyFill="1" applyBorder="1" applyAlignment="1">
      <alignment horizontal="center" vertical="center"/>
    </xf>
    <xf numFmtId="0" fontId="67" fillId="41" borderId="62" xfId="0" applyFont="1" applyFill="1" applyBorder="1" applyAlignment="1">
      <alignment horizontal="center" vertical="center"/>
    </xf>
    <xf numFmtId="0" fontId="67" fillId="41" borderId="54" xfId="0" applyFont="1" applyFill="1" applyBorder="1" applyAlignment="1">
      <alignment horizontal="center" vertical="center"/>
    </xf>
    <xf numFmtId="0" fontId="89" fillId="41" borderId="61" xfId="0" applyFont="1" applyFill="1" applyBorder="1" applyAlignment="1">
      <alignment horizontal="center" vertical="center"/>
    </xf>
    <xf numFmtId="0" fontId="89" fillId="41" borderId="62" xfId="0" applyFont="1" applyFill="1" applyBorder="1" applyAlignment="1">
      <alignment horizontal="center" vertical="center"/>
    </xf>
    <xf numFmtId="0" fontId="67" fillId="41" borderId="67" xfId="0" applyFont="1" applyFill="1" applyBorder="1" applyAlignment="1">
      <alignment horizontal="center" vertical="center"/>
    </xf>
    <xf numFmtId="0" fontId="89" fillId="41" borderId="54" xfId="0" applyFont="1" applyFill="1" applyBorder="1" applyAlignment="1">
      <alignment horizontal="center" vertical="center"/>
    </xf>
    <xf numFmtId="0" fontId="89" fillId="41" borderId="55" xfId="0" applyFont="1" applyFill="1" applyBorder="1" applyAlignment="1">
      <alignment horizontal="center" vertical="center"/>
    </xf>
    <xf numFmtId="0" fontId="67" fillId="41" borderId="152" xfId="0" applyFont="1" applyFill="1" applyBorder="1" applyAlignment="1">
      <alignment horizontal="center" vertical="center"/>
    </xf>
    <xf numFmtId="0" fontId="87" fillId="16" borderId="68" xfId="0" applyFont="1" applyFill="1" applyBorder="1" applyAlignment="1">
      <alignment horizontal="center" vertical="center"/>
    </xf>
    <xf numFmtId="169" fontId="76" fillId="23" borderId="127" xfId="0" applyNumberFormat="1" applyFont="1" applyFill="1" applyBorder="1" applyAlignment="1">
      <alignment horizontal="center" vertical="center" wrapText="1"/>
    </xf>
    <xf numFmtId="169" fontId="75" fillId="23" borderId="12" xfId="0" applyNumberFormat="1" applyFont="1" applyFill="1" applyBorder="1" applyAlignment="1">
      <alignment horizontal="center" vertical="center" wrapText="1"/>
    </xf>
    <xf numFmtId="169" fontId="80" fillId="0" borderId="0" xfId="0" applyNumberFormat="1" applyFont="1" applyFill="1" applyBorder="1" applyAlignment="1">
      <alignment wrapText="1"/>
    </xf>
    <xf numFmtId="169" fontId="102" fillId="23" borderId="0" xfId="0" applyNumberFormat="1" applyFont="1" applyFill="1" applyBorder="1" applyAlignment="1">
      <alignment vertical="center" wrapText="1"/>
    </xf>
    <xf numFmtId="169" fontId="4" fillId="36" borderId="2" xfId="0" applyNumberFormat="1" applyFont="1" applyFill="1" applyBorder="1" applyAlignment="1">
      <alignment horizontal="center" vertical="center" wrapText="1"/>
    </xf>
    <xf numFmtId="169" fontId="4" fillId="36" borderId="8" xfId="0" applyNumberFormat="1" applyFont="1" applyFill="1" applyBorder="1" applyAlignment="1">
      <alignment horizontal="center" vertical="center" wrapText="1"/>
    </xf>
    <xf numFmtId="169" fontId="4" fillId="36" borderId="28" xfId="0" applyNumberFormat="1" applyFont="1" applyFill="1" applyBorder="1" applyAlignment="1">
      <alignment horizontal="center" vertical="center" wrapText="1"/>
    </xf>
    <xf numFmtId="169" fontId="55" fillId="0" borderId="154" xfId="0" applyNumberFormat="1" applyFont="1" applyFill="1" applyBorder="1" applyAlignment="1">
      <alignment horizontal="center" vertical="center" wrapText="1"/>
    </xf>
    <xf numFmtId="169" fontId="55" fillId="0" borderId="155" xfId="0" applyNumberFormat="1" applyFont="1" applyFill="1" applyBorder="1" applyAlignment="1">
      <alignment horizontal="center" vertical="center" wrapText="1"/>
    </xf>
    <xf numFmtId="169" fontId="55" fillId="23" borderId="155" xfId="0" applyNumberFormat="1" applyFont="1" applyFill="1" applyBorder="1" applyAlignment="1">
      <alignment horizontal="center" vertical="center" wrapText="1"/>
    </xf>
    <xf numFmtId="169" fontId="75" fillId="0" borderId="155" xfId="0" applyNumberFormat="1" applyFont="1" applyFill="1" applyBorder="1" applyAlignment="1">
      <alignment horizontal="center" vertical="center" wrapText="1"/>
    </xf>
    <xf numFmtId="169" fontId="55" fillId="0" borderId="156" xfId="0" applyNumberFormat="1" applyFont="1" applyFill="1" applyBorder="1" applyAlignment="1">
      <alignment horizontal="center" vertical="center" wrapText="1"/>
    </xf>
    <xf numFmtId="0" fontId="83" fillId="23" borderId="157" xfId="0" applyFont="1" applyFill="1" applyBorder="1" applyAlignment="1">
      <alignment vertical="center"/>
    </xf>
    <xf numFmtId="0" fontId="99" fillId="29" borderId="158" xfId="0" applyFont="1" applyFill="1" applyBorder="1" applyAlignment="1">
      <alignment horizontal="center" vertical="center"/>
    </xf>
    <xf numFmtId="169" fontId="55" fillId="23" borderId="41" xfId="0" applyNumberFormat="1" applyFont="1" applyFill="1" applyBorder="1" applyAlignment="1">
      <alignment horizontal="center" vertical="center" wrapText="1"/>
    </xf>
    <xf numFmtId="169" fontId="55" fillId="23" borderId="11" xfId="0" applyNumberFormat="1" applyFont="1" applyFill="1" applyBorder="1" applyAlignment="1">
      <alignment horizontal="center" vertical="center" wrapText="1"/>
    </xf>
    <xf numFmtId="169" fontId="4" fillId="45" borderId="2" xfId="0" applyNumberFormat="1" applyFont="1" applyFill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/>
    </xf>
    <xf numFmtId="0" fontId="83" fillId="34" borderId="49" xfId="0" applyFont="1" applyFill="1" applyBorder="1" applyAlignment="1">
      <alignment horizontal="center" vertical="center"/>
    </xf>
    <xf numFmtId="0" fontId="3" fillId="46" borderId="52" xfId="0" applyFont="1" applyFill="1" applyBorder="1" applyAlignment="1">
      <alignment horizontal="center" vertical="center"/>
    </xf>
    <xf numFmtId="0" fontId="3" fillId="46" borderId="71" xfId="0" applyFont="1" applyFill="1" applyBorder="1" applyAlignment="1">
      <alignment horizontal="center" vertical="center"/>
    </xf>
    <xf numFmtId="0" fontId="3" fillId="46" borderId="153" xfId="0" applyFont="1" applyFill="1" applyBorder="1" applyAlignment="1">
      <alignment horizontal="center" vertical="center"/>
    </xf>
    <xf numFmtId="0" fontId="3" fillId="46" borderId="89" xfId="0" applyFont="1" applyFill="1" applyBorder="1" applyAlignment="1">
      <alignment horizontal="center" vertical="center"/>
    </xf>
    <xf numFmtId="0" fontId="99" fillId="46" borderId="151" xfId="0" applyFont="1" applyFill="1" applyBorder="1" applyAlignment="1">
      <alignment horizontal="center" vertical="center"/>
    </xf>
    <xf numFmtId="0" fontId="99" fillId="46" borderId="88" xfId="0" applyFont="1" applyFill="1" applyBorder="1" applyAlignment="1">
      <alignment horizontal="center" vertical="center"/>
    </xf>
    <xf numFmtId="0" fontId="3" fillId="47" borderId="89" xfId="0" applyFont="1" applyFill="1" applyBorder="1" applyAlignment="1">
      <alignment horizontal="center" vertical="center"/>
    </xf>
    <xf numFmtId="0" fontId="99" fillId="47" borderId="151" xfId="0" applyFont="1" applyFill="1" applyBorder="1" applyAlignment="1">
      <alignment horizontal="center" vertical="center"/>
    </xf>
    <xf numFmtId="0" fontId="87" fillId="46" borderId="48" xfId="0" applyFont="1" applyFill="1" applyBorder="1" applyAlignment="1">
      <alignment horizontal="center" vertical="center"/>
    </xf>
    <xf numFmtId="0" fontId="87" fillId="46" borderId="69" xfId="0" applyFont="1" applyFill="1" applyBorder="1" applyAlignment="1">
      <alignment horizontal="center" vertical="center"/>
    </xf>
    <xf numFmtId="0" fontId="87" fillId="47" borderId="69" xfId="0" applyFont="1" applyFill="1" applyBorder="1" applyAlignment="1">
      <alignment horizontal="center" vertical="center"/>
    </xf>
    <xf numFmtId="0" fontId="87" fillId="47" borderId="68" xfId="0" applyFont="1" applyFill="1" applyBorder="1" applyAlignment="1">
      <alignment horizontal="center" vertical="center"/>
    </xf>
    <xf numFmtId="0" fontId="2" fillId="47" borderId="83" xfId="0" applyNumberFormat="1" applyFont="1" applyFill="1" applyBorder="1" applyAlignment="1">
      <alignment horizontal="center" vertical="center"/>
    </xf>
    <xf numFmtId="0" fontId="2" fillId="47" borderId="118" xfId="0" applyNumberFormat="1" applyFont="1" applyFill="1" applyBorder="1" applyAlignment="1">
      <alignment horizontal="center" vertical="center"/>
    </xf>
    <xf numFmtId="0" fontId="87" fillId="47" borderId="52" xfId="0" applyFont="1" applyFill="1" applyBorder="1" applyAlignment="1">
      <alignment horizontal="center" vertical="center"/>
    </xf>
    <xf numFmtId="0" fontId="3" fillId="47" borderId="49" xfId="0" applyFont="1" applyFill="1" applyBorder="1" applyAlignment="1">
      <alignment horizontal="center" vertical="center"/>
    </xf>
    <xf numFmtId="0" fontId="2" fillId="16" borderId="81" xfId="0" applyFont="1" applyFill="1" applyBorder="1" applyAlignment="1">
      <alignment horizontal="center" vertical="center"/>
    </xf>
    <xf numFmtId="0" fontId="3" fillId="47" borderId="53" xfId="0" applyFont="1" applyFill="1" applyBorder="1" applyAlignment="1">
      <alignment horizontal="center" vertical="center"/>
    </xf>
    <xf numFmtId="0" fontId="87" fillId="47" borderId="120" xfId="0" applyFont="1" applyFill="1" applyBorder="1" applyAlignment="1">
      <alignment horizontal="center" vertical="center"/>
    </xf>
    <xf numFmtId="0" fontId="87" fillId="47" borderId="118" xfId="0" applyFont="1" applyFill="1" applyBorder="1" applyAlignment="1">
      <alignment horizontal="center" vertical="center"/>
    </xf>
    <xf numFmtId="169" fontId="76" fillId="23" borderId="16" xfId="0" applyNumberFormat="1" applyFont="1" applyFill="1" applyBorder="1" applyAlignment="1">
      <alignment horizontal="center" vertical="center" wrapText="1"/>
    </xf>
    <xf numFmtId="0" fontId="2" fillId="32" borderId="57" xfId="0" applyFont="1" applyFill="1" applyBorder="1" applyAlignment="1">
      <alignment horizontal="center" vertical="center"/>
    </xf>
    <xf numFmtId="0" fontId="2" fillId="48" borderId="159" xfId="0" applyNumberFormat="1" applyFont="1" applyFill="1" applyBorder="1" applyAlignment="1">
      <alignment horizontal="center" vertical="center"/>
    </xf>
    <xf numFmtId="0" fontId="87" fillId="48" borderId="52" xfId="0" applyFont="1" applyFill="1" applyBorder="1" applyAlignment="1">
      <alignment horizontal="center" vertical="center"/>
    </xf>
    <xf numFmtId="0" fontId="2" fillId="48" borderId="71" xfId="0" applyFont="1" applyFill="1" applyBorder="1" applyAlignment="1">
      <alignment horizontal="center" vertical="center"/>
    </xf>
    <xf numFmtId="0" fontId="2" fillId="48" borderId="119" xfId="0" applyFont="1" applyFill="1" applyBorder="1" applyAlignment="1">
      <alignment horizontal="center" vertical="center"/>
    </xf>
    <xf numFmtId="0" fontId="2" fillId="48" borderId="118" xfId="0" applyFont="1" applyFill="1" applyBorder="1" applyAlignment="1">
      <alignment horizontal="center" vertical="center"/>
    </xf>
    <xf numFmtId="0" fontId="87" fillId="48" borderId="53" xfId="0" applyFont="1" applyFill="1" applyBorder="1" applyAlignment="1">
      <alignment horizontal="center" vertical="center"/>
    </xf>
    <xf numFmtId="0" fontId="87" fillId="48" borderId="51" xfId="0" applyFont="1" applyFill="1" applyBorder="1" applyAlignment="1">
      <alignment horizontal="center" vertical="center"/>
    </xf>
    <xf numFmtId="49" fontId="87" fillId="48" borderId="51" xfId="0" applyNumberFormat="1" applyFont="1" applyFill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3" fillId="47" borderId="52" xfId="0" applyFont="1" applyFill="1" applyBorder="1" applyAlignment="1">
      <alignment horizontal="center" vertical="center"/>
    </xf>
    <xf numFmtId="169" fontId="4" fillId="36" borderId="160" xfId="0" applyNumberFormat="1" applyFont="1" applyFill="1" applyBorder="1" applyAlignment="1">
      <alignment horizontal="center" vertical="center" wrapText="1"/>
    </xf>
    <xf numFmtId="169" fontId="4" fillId="30" borderId="160" xfId="0" applyNumberFormat="1" applyFont="1" applyFill="1" applyBorder="1" applyAlignment="1">
      <alignment horizontal="center" vertical="center" wrapText="1"/>
    </xf>
    <xf numFmtId="169" fontId="75" fillId="23" borderId="127" xfId="0" applyNumberFormat="1" applyFont="1" applyFill="1" applyBorder="1" applyAlignment="1">
      <alignment horizontal="center" vertical="center" wrapText="1"/>
    </xf>
    <xf numFmtId="169" fontId="103" fillId="0" borderId="0" xfId="0" applyNumberFormat="1" applyFont="1" applyFill="1" applyBorder="1" applyAlignment="1">
      <alignment horizontal="center" wrapText="1"/>
    </xf>
    <xf numFmtId="0" fontId="106" fillId="0" borderId="0" xfId="0" applyFont="1" applyAlignment="1">
      <alignment vertical="center"/>
    </xf>
    <xf numFmtId="169" fontId="2" fillId="0" borderId="161" xfId="0" applyNumberFormat="1" applyFont="1" applyFill="1" applyBorder="1" applyAlignment="1">
      <alignment horizontal="center" vertical="center" wrapText="1"/>
    </xf>
    <xf numFmtId="169" fontId="2" fillId="23" borderId="84" xfId="0" applyNumberFormat="1" applyFont="1" applyFill="1" applyBorder="1" applyAlignment="1">
      <alignment horizontal="center" vertical="center" wrapText="1"/>
    </xf>
    <xf numFmtId="0" fontId="60" fillId="23" borderId="57" xfId="0" applyFont="1" applyFill="1" applyBorder="1" applyAlignment="1">
      <alignment horizontal="center" vertical="center"/>
    </xf>
    <xf numFmtId="169" fontId="96" fillId="23" borderId="57" xfId="0" applyNumberFormat="1" applyFont="1" applyFill="1" applyBorder="1" applyAlignment="1">
      <alignment horizontal="center" vertical="center" wrapText="1"/>
    </xf>
    <xf numFmtId="169" fontId="2" fillId="23" borderId="66" xfId="0" applyNumberFormat="1" applyFont="1" applyFill="1" applyBorder="1" applyAlignment="1">
      <alignment horizontal="center" vertical="center" wrapText="1"/>
    </xf>
    <xf numFmtId="169" fontId="76" fillId="40" borderId="5" xfId="0" applyNumberFormat="1" applyFont="1" applyFill="1" applyBorder="1" applyAlignment="1">
      <alignment horizontal="center" vertical="center" wrapText="1"/>
    </xf>
    <xf numFmtId="169" fontId="107" fillId="0" borderId="66" xfId="0" applyNumberFormat="1" applyFont="1" applyFill="1" applyBorder="1" applyAlignment="1">
      <alignment horizontal="center" vertical="center" wrapText="1"/>
    </xf>
    <xf numFmtId="169" fontId="4" fillId="45" borderId="160" xfId="0" applyNumberFormat="1" applyFont="1" applyFill="1" applyBorder="1" applyAlignment="1">
      <alignment horizontal="center" vertical="center" wrapText="1"/>
    </xf>
    <xf numFmtId="169" fontId="107" fillId="23" borderId="66" xfId="0" applyNumberFormat="1" applyFont="1" applyFill="1" applyBorder="1" applyAlignment="1">
      <alignment horizontal="center" vertical="center" wrapText="1"/>
    </xf>
    <xf numFmtId="169" fontId="107" fillId="0" borderId="22" xfId="0" applyNumberFormat="1" applyFont="1" applyFill="1" applyBorder="1" applyAlignment="1">
      <alignment horizontal="center" vertical="center" wrapText="1"/>
    </xf>
    <xf numFmtId="169" fontId="107" fillId="0" borderId="16" xfId="0" applyNumberFormat="1" applyFont="1" applyFill="1" applyBorder="1" applyAlignment="1">
      <alignment horizontal="center" vertical="center" wrapText="1"/>
    </xf>
    <xf numFmtId="169" fontId="55" fillId="23" borderId="162" xfId="0" applyNumberFormat="1" applyFont="1" applyFill="1" applyBorder="1" applyAlignment="1">
      <alignment horizontal="center" vertical="center" wrapText="1"/>
    </xf>
    <xf numFmtId="0" fontId="2" fillId="40" borderId="57" xfId="0" applyFont="1" applyFill="1" applyBorder="1" applyAlignment="1">
      <alignment horizontal="center" vertical="center"/>
    </xf>
    <xf numFmtId="169" fontId="96" fillId="40" borderId="57" xfId="0" applyNumberFormat="1" applyFont="1" applyFill="1" applyBorder="1" applyAlignment="1">
      <alignment horizontal="center" vertical="center" wrapText="1"/>
    </xf>
    <xf numFmtId="169" fontId="2" fillId="40" borderId="66" xfId="0" applyNumberFormat="1" applyFont="1" applyFill="1" applyBorder="1" applyAlignment="1">
      <alignment horizontal="center" vertical="center" wrapText="1"/>
    </xf>
    <xf numFmtId="169" fontId="2" fillId="40" borderId="84" xfId="0" applyNumberFormat="1" applyFont="1" applyFill="1" applyBorder="1" applyAlignment="1">
      <alignment horizontal="center" vertical="center" wrapText="1"/>
    </xf>
    <xf numFmtId="169" fontId="2" fillId="40" borderId="57" xfId="0" applyNumberFormat="1" applyFont="1" applyFill="1" applyBorder="1" applyAlignment="1">
      <alignment horizontal="center" vertical="center" wrapText="1"/>
    </xf>
    <xf numFmtId="0" fontId="98" fillId="23" borderId="57" xfId="0" applyFont="1" applyFill="1" applyBorder="1" applyAlignment="1">
      <alignment horizontal="center" vertical="center" wrapText="1"/>
    </xf>
    <xf numFmtId="169" fontId="55" fillId="32" borderId="12" xfId="0" applyNumberFormat="1" applyFont="1" applyFill="1" applyBorder="1" applyAlignment="1">
      <alignment horizontal="center" vertical="center" wrapText="1"/>
    </xf>
    <xf numFmtId="169" fontId="55" fillId="32" borderId="155" xfId="0" applyNumberFormat="1" applyFont="1" applyFill="1" applyBorder="1" applyAlignment="1">
      <alignment horizontal="center" vertical="center" wrapText="1"/>
    </xf>
    <xf numFmtId="169" fontId="55" fillId="32" borderId="127" xfId="0" applyNumberFormat="1" applyFont="1" applyFill="1" applyBorder="1" applyAlignment="1">
      <alignment horizontal="center" vertical="center" wrapText="1"/>
    </xf>
    <xf numFmtId="0" fontId="3" fillId="47" borderId="163" xfId="0" applyFont="1" applyFill="1" applyBorder="1" applyAlignment="1">
      <alignment horizontal="center" vertical="center"/>
    </xf>
    <xf numFmtId="0" fontId="3" fillId="47" borderId="164" xfId="0" applyFont="1" applyFill="1" applyBorder="1" applyAlignment="1">
      <alignment horizontal="center" vertical="center"/>
    </xf>
    <xf numFmtId="0" fontId="64" fillId="37" borderId="85" xfId="0" applyFont="1" applyFill="1" applyBorder="1" applyAlignment="1">
      <alignment horizontal="center"/>
    </xf>
    <xf numFmtId="0" fontId="64" fillId="37" borderId="86" xfId="0" applyFont="1" applyFill="1" applyBorder="1" applyAlignment="1">
      <alignment horizontal="center"/>
    </xf>
    <xf numFmtId="0" fontId="64" fillId="37" borderId="14" xfId="0" applyFont="1" applyFill="1" applyBorder="1" applyAlignment="1">
      <alignment horizontal="center"/>
    </xf>
    <xf numFmtId="0" fontId="65" fillId="14" borderId="87" xfId="0" applyFont="1" applyFill="1" applyBorder="1" applyAlignment="1">
      <alignment horizontal="center"/>
    </xf>
    <xf numFmtId="0" fontId="63" fillId="0" borderId="52" xfId="0" applyFont="1" applyFill="1" applyBorder="1" applyAlignment="1">
      <alignment horizontal="center" vertical="center"/>
    </xf>
    <xf numFmtId="0" fontId="63" fillId="0" borderId="54" xfId="0" applyFont="1" applyFill="1" applyBorder="1" applyAlignment="1">
      <alignment horizontal="center" vertical="center"/>
    </xf>
    <xf numFmtId="0" fontId="83" fillId="34" borderId="55" xfId="0" applyFont="1" applyFill="1" applyBorder="1" applyAlignment="1">
      <alignment horizontal="center" vertical="center"/>
    </xf>
    <xf numFmtId="0" fontId="83" fillId="34" borderId="102" xfId="0" applyFont="1" applyFill="1" applyBorder="1" applyAlignment="1">
      <alignment horizontal="center" vertical="center"/>
    </xf>
    <xf numFmtId="0" fontId="83" fillId="34" borderId="52" xfId="0" applyFont="1" applyFill="1" applyBorder="1" applyAlignment="1">
      <alignment horizontal="center" vertical="center"/>
    </xf>
    <xf numFmtId="0" fontId="83" fillId="34" borderId="49" xfId="0" applyFont="1" applyFill="1" applyBorder="1" applyAlignment="1">
      <alignment horizontal="center" vertical="center"/>
    </xf>
    <xf numFmtId="0" fontId="83" fillId="26" borderId="87" xfId="0" applyFont="1" applyFill="1" applyBorder="1" applyAlignment="1">
      <alignment horizontal="center" vertical="center"/>
    </xf>
    <xf numFmtId="0" fontId="64" fillId="37" borderId="108" xfId="0" applyFont="1" applyFill="1" applyBorder="1" applyAlignment="1">
      <alignment horizontal="center" vertical="center"/>
    </xf>
    <xf numFmtId="0" fontId="64" fillId="37" borderId="46" xfId="0" applyFont="1" applyFill="1" applyBorder="1" applyAlignment="1">
      <alignment horizontal="center" vertical="center"/>
    </xf>
    <xf numFmtId="0" fontId="68" fillId="0" borderId="71" xfId="0" applyFont="1" applyBorder="1" applyAlignment="1">
      <alignment horizontal="center" vertical="center"/>
    </xf>
    <xf numFmtId="0" fontId="68" fillId="0" borderId="83" xfId="0" applyFont="1" applyBorder="1" applyAlignment="1">
      <alignment horizontal="center" vertical="center"/>
    </xf>
    <xf numFmtId="0" fontId="67" fillId="12" borderId="88" xfId="0" applyFont="1" applyFill="1" applyBorder="1" applyAlignment="1">
      <alignment horizontal="center" vertical="center" textRotation="90"/>
    </xf>
    <xf numFmtId="0" fontId="66" fillId="0" borderId="51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/>
    </xf>
    <xf numFmtId="0" fontId="2" fillId="12" borderId="90" xfId="0" applyFont="1" applyFill="1" applyBorder="1" applyAlignment="1">
      <alignment horizontal="center" vertical="center" textRotation="90"/>
    </xf>
    <xf numFmtId="0" fontId="2" fillId="12" borderId="88" xfId="0" applyFont="1" applyFill="1" applyBorder="1" applyAlignment="1">
      <alignment horizontal="center" vertical="center" textRotation="90"/>
    </xf>
    <xf numFmtId="0" fontId="2" fillId="12" borderId="91" xfId="0" applyFont="1" applyFill="1" applyBorder="1" applyAlignment="1">
      <alignment horizontal="center" vertical="center" textRotation="90"/>
    </xf>
    <xf numFmtId="0" fontId="66" fillId="0" borderId="88" xfId="0" applyFont="1" applyBorder="1" applyAlignment="1">
      <alignment horizontal="center" vertical="center" textRotation="90"/>
    </xf>
    <xf numFmtId="0" fontId="66" fillId="0" borderId="51" xfId="0" applyFont="1" applyBorder="1" applyAlignment="1">
      <alignment horizontal="center" vertical="center" textRotation="90"/>
    </xf>
    <xf numFmtId="0" fontId="66" fillId="0" borderId="71" xfId="0" applyFont="1" applyBorder="1" applyAlignment="1">
      <alignment horizontal="center" vertical="center"/>
    </xf>
    <xf numFmtId="0" fontId="66" fillId="0" borderId="89" xfId="0" applyFont="1" applyBorder="1" applyAlignment="1">
      <alignment horizontal="center" vertical="center"/>
    </xf>
    <xf numFmtId="0" fontId="2" fillId="17" borderId="88" xfId="0" applyFont="1" applyFill="1" applyBorder="1" applyAlignment="1">
      <alignment horizontal="center" vertical="center" textRotation="90"/>
    </xf>
    <xf numFmtId="0" fontId="105" fillId="0" borderId="88" xfId="0" applyFont="1" applyBorder="1" applyAlignment="1">
      <alignment horizontal="center" vertical="center" textRotation="90"/>
    </xf>
    <xf numFmtId="0" fontId="105" fillId="0" borderId="51" xfId="0" applyFont="1" applyBorder="1" applyAlignment="1">
      <alignment horizontal="center" vertical="center" textRotation="90"/>
    </xf>
    <xf numFmtId="0" fontId="2" fillId="2" borderId="88" xfId="0" applyFont="1" applyFill="1" applyBorder="1" applyAlignment="1">
      <alignment horizontal="center" vertical="center" textRotation="90"/>
    </xf>
    <xf numFmtId="0" fontId="67" fillId="17" borderId="95" xfId="0" applyFont="1" applyFill="1" applyBorder="1" applyAlignment="1">
      <alignment horizontal="center" vertical="center" textRotation="90"/>
    </xf>
    <xf numFmtId="0" fontId="67" fillId="17" borderId="92" xfId="0" applyFont="1" applyFill="1" applyBorder="1" applyAlignment="1">
      <alignment horizontal="center" vertical="center" textRotation="90"/>
    </xf>
    <xf numFmtId="0" fontId="2" fillId="43" borderId="61" xfId="0" applyFont="1" applyFill="1" applyBorder="1" applyAlignment="1">
      <alignment horizontal="center" vertical="center" textRotation="90"/>
    </xf>
    <xf numFmtId="0" fontId="67" fillId="2" borderId="95" xfId="0" applyFont="1" applyFill="1" applyBorder="1" applyAlignment="1">
      <alignment horizontal="center" vertical="center" textRotation="90"/>
    </xf>
    <xf numFmtId="0" fontId="67" fillId="2" borderId="92" xfId="0" applyFont="1" applyFill="1" applyBorder="1" applyAlignment="1">
      <alignment horizontal="center" vertical="center" textRotation="90"/>
    </xf>
    <xf numFmtId="0" fontId="2" fillId="42" borderId="88" xfId="0" applyFont="1" applyFill="1" applyBorder="1" applyAlignment="1">
      <alignment horizontal="center" vertical="center" textRotation="90"/>
    </xf>
    <xf numFmtId="0" fontId="67" fillId="42" borderId="95" xfId="0" applyFont="1" applyFill="1" applyBorder="1" applyAlignment="1">
      <alignment horizontal="center" vertical="center" textRotation="90"/>
    </xf>
    <xf numFmtId="0" fontId="67" fillId="42" borderId="92" xfId="0" applyFont="1" applyFill="1" applyBorder="1" applyAlignment="1">
      <alignment horizontal="center" vertical="center" textRotation="90"/>
    </xf>
    <xf numFmtId="0" fontId="67" fillId="42" borderId="93" xfId="0" applyFont="1" applyFill="1" applyBorder="1" applyAlignment="1">
      <alignment horizontal="center" vertical="center" textRotation="90"/>
    </xf>
    <xf numFmtId="0" fontId="68" fillId="0" borderId="89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68" fillId="0" borderId="54" xfId="0" applyFont="1" applyBorder="1" applyAlignment="1">
      <alignment horizontal="center" vertical="center"/>
    </xf>
    <xf numFmtId="0" fontId="67" fillId="12" borderId="92" xfId="0" applyFont="1" applyFill="1" applyBorder="1" applyAlignment="1">
      <alignment horizontal="center" vertical="center" textRotation="90"/>
    </xf>
    <xf numFmtId="0" fontId="67" fillId="12" borderId="93" xfId="0" applyFont="1" applyFill="1" applyBorder="1" applyAlignment="1">
      <alignment horizontal="center" vertical="center" textRotation="90"/>
    </xf>
    <xf numFmtId="0" fontId="67" fillId="43" borderId="94" xfId="0" applyFont="1" applyFill="1" applyBorder="1" applyAlignment="1">
      <alignment horizontal="center" vertical="center" textRotation="90"/>
    </xf>
    <xf numFmtId="0" fontId="67" fillId="43" borderId="88" xfId="0" applyFont="1" applyFill="1" applyBorder="1" applyAlignment="1">
      <alignment horizontal="center" vertical="center" textRotation="90"/>
    </xf>
    <xf numFmtId="0" fontId="67" fillId="43" borderId="95" xfId="0" applyFont="1" applyFill="1" applyBorder="1" applyAlignment="1">
      <alignment horizontal="center" vertical="center" textRotation="90"/>
    </xf>
    <xf numFmtId="0" fontId="67" fillId="0" borderId="97" xfId="0" applyFont="1" applyBorder="1" applyAlignment="1">
      <alignment horizontal="center" vertical="center"/>
    </xf>
    <xf numFmtId="0" fontId="67" fillId="0" borderId="98" xfId="0" applyFont="1" applyBorder="1" applyAlignment="1">
      <alignment horizontal="center" vertical="center"/>
    </xf>
    <xf numFmtId="0" fontId="67" fillId="0" borderId="99" xfId="0" applyFont="1" applyBorder="1" applyAlignment="1">
      <alignment horizontal="center" vertical="center"/>
    </xf>
    <xf numFmtId="0" fontId="2" fillId="12" borderId="51" xfId="0" applyFont="1" applyFill="1" applyBorder="1" applyAlignment="1">
      <alignment horizontal="center" vertical="center" textRotation="90"/>
    </xf>
    <xf numFmtId="0" fontId="2" fillId="44" borderId="88" xfId="0" applyFont="1" applyFill="1" applyBorder="1" applyAlignment="1">
      <alignment horizontal="center" vertical="center" textRotation="90"/>
    </xf>
    <xf numFmtId="0" fontId="2" fillId="4" borderId="88" xfId="0" applyFont="1" applyFill="1" applyBorder="1" applyAlignment="1">
      <alignment horizontal="center" vertical="center" textRotation="90"/>
    </xf>
    <xf numFmtId="0" fontId="2" fillId="41" borderId="61" xfId="0" applyFont="1" applyFill="1" applyBorder="1" applyAlignment="1">
      <alignment horizontal="center" vertical="center" textRotation="90"/>
    </xf>
    <xf numFmtId="0" fontId="2" fillId="41" borderId="54" xfId="0" applyFont="1" applyFill="1" applyBorder="1" applyAlignment="1">
      <alignment horizontal="center" vertical="center" textRotation="90"/>
    </xf>
    <xf numFmtId="0" fontId="67" fillId="41" borderId="95" xfId="0" applyFont="1" applyFill="1" applyBorder="1" applyAlignment="1">
      <alignment horizontal="center" vertical="center" textRotation="90"/>
    </xf>
    <xf numFmtId="0" fontId="67" fillId="41" borderId="92" xfId="0" applyFont="1" applyFill="1" applyBorder="1" applyAlignment="1">
      <alignment horizontal="center" vertical="center" textRotation="90"/>
    </xf>
    <xf numFmtId="0" fontId="2" fillId="20" borderId="88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104" fillId="0" borderId="88" xfId="0" applyFont="1" applyBorder="1" applyAlignment="1">
      <alignment horizontal="center" vertical="center" textRotation="90"/>
    </xf>
    <xf numFmtId="0" fontId="104" fillId="0" borderId="51" xfId="0" applyFont="1" applyBorder="1" applyAlignment="1">
      <alignment horizontal="center" vertical="center" textRotation="90"/>
    </xf>
    <xf numFmtId="0" fontId="68" fillId="0" borderId="53" xfId="0" applyFont="1" applyBorder="1" applyAlignment="1">
      <alignment horizontal="center" vertical="center"/>
    </xf>
    <xf numFmtId="0" fontId="67" fillId="0" borderId="100" xfId="0" applyFont="1" applyBorder="1" applyAlignment="1">
      <alignment horizontal="center" vertical="center"/>
    </xf>
    <xf numFmtId="0" fontId="67" fillId="0" borderId="101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 textRotation="90"/>
    </xf>
    <xf numFmtId="0" fontId="68" fillId="0" borderId="53" xfId="0" applyFont="1" applyBorder="1" applyAlignment="1">
      <alignment horizontal="center" vertical="center" textRotation="90"/>
    </xf>
    <xf numFmtId="0" fontId="68" fillId="0" borderId="51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/>
    </xf>
    <xf numFmtId="0" fontId="68" fillId="0" borderId="96" xfId="0" applyFont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 textRotation="90"/>
    </xf>
    <xf numFmtId="0" fontId="67" fillId="12" borderId="94" xfId="0" applyFont="1" applyFill="1" applyBorder="1" applyAlignment="1">
      <alignment horizontal="center" vertical="center" textRotation="90"/>
    </xf>
    <xf numFmtId="0" fontId="67" fillId="12" borderId="103" xfId="0" applyFont="1" applyFill="1" applyBorder="1" applyAlignment="1">
      <alignment horizontal="center" vertical="center" textRotation="90"/>
    </xf>
    <xf numFmtId="0" fontId="2" fillId="19" borderId="76" xfId="0" applyFont="1" applyFill="1" applyBorder="1" applyAlignment="1">
      <alignment horizontal="center" vertical="center" textRotation="90"/>
    </xf>
    <xf numFmtId="0" fontId="2" fillId="19" borderId="88" xfId="0" applyFont="1" applyFill="1" applyBorder="1" applyAlignment="1">
      <alignment horizontal="center" vertical="center" textRotation="90"/>
    </xf>
    <xf numFmtId="0" fontId="2" fillId="19" borderId="51" xfId="0" applyFont="1" applyFill="1" applyBorder="1" applyAlignment="1">
      <alignment horizontal="center" vertical="center" textRotation="90"/>
    </xf>
    <xf numFmtId="0" fontId="2" fillId="18" borderId="88" xfId="0" applyFont="1" applyFill="1" applyBorder="1" applyAlignment="1">
      <alignment horizontal="center" vertical="center" textRotation="90"/>
    </xf>
    <xf numFmtId="0" fontId="67" fillId="44" borderId="95" xfId="0" applyFont="1" applyFill="1" applyBorder="1" applyAlignment="1">
      <alignment horizontal="center" vertical="center" textRotation="90"/>
    </xf>
    <xf numFmtId="0" fontId="67" fillId="44" borderId="92" xfId="0" applyFont="1" applyFill="1" applyBorder="1" applyAlignment="1">
      <alignment horizontal="center" vertical="center" textRotation="90"/>
    </xf>
    <xf numFmtId="169" fontId="83" fillId="38" borderId="0" xfId="0" applyNumberFormat="1" applyFont="1" applyFill="1" applyBorder="1" applyAlignment="1">
      <alignment horizontal="center" vertical="center" wrapText="1"/>
    </xf>
    <xf numFmtId="169" fontId="95" fillId="0" borderId="0" xfId="0" applyNumberFormat="1" applyFont="1" applyFill="1" applyBorder="1" applyAlignment="1">
      <alignment horizontal="center" wrapText="1"/>
    </xf>
    <xf numFmtId="169" fontId="94" fillId="0" borderId="0" xfId="0" applyNumberFormat="1" applyFont="1" applyFill="1" applyBorder="1" applyAlignment="1">
      <alignment horizontal="center" vertical="center" wrapText="1"/>
    </xf>
    <xf numFmtId="169" fontId="77" fillId="35" borderId="108" xfId="0" applyNumberFormat="1" applyFont="1" applyFill="1" applyBorder="1" applyAlignment="1">
      <alignment horizontal="center" vertical="center" wrapText="1"/>
    </xf>
    <xf numFmtId="169" fontId="77" fillId="35" borderId="114" xfId="0" applyNumberFormat="1" applyFont="1" applyFill="1" applyBorder="1" applyAlignment="1">
      <alignment horizontal="center" vertical="center" wrapText="1"/>
    </xf>
    <xf numFmtId="169" fontId="100" fillId="39" borderId="85" xfId="0" applyNumberFormat="1" applyFont="1" applyFill="1" applyBorder="1" applyAlignment="1">
      <alignment horizontal="center" vertical="center" wrapText="1"/>
    </xf>
    <xf numFmtId="169" fontId="100" fillId="39" borderId="14" xfId="0" applyNumberFormat="1" applyFont="1" applyFill="1" applyBorder="1" applyAlignment="1">
      <alignment horizontal="center" vertical="center" wrapText="1"/>
    </xf>
    <xf numFmtId="169" fontId="92" fillId="35" borderId="85" xfId="0" applyNumberFormat="1" applyFont="1" applyFill="1" applyBorder="1" applyAlignment="1">
      <alignment horizontal="right" vertical="center" wrapText="1"/>
    </xf>
    <xf numFmtId="169" fontId="92" fillId="35" borderId="86" xfId="0" applyNumberFormat="1" applyFont="1" applyFill="1" applyBorder="1" applyAlignment="1">
      <alignment horizontal="right" vertical="center" wrapText="1"/>
    </xf>
    <xf numFmtId="169" fontId="92" fillId="35" borderId="14" xfId="0" applyNumberFormat="1" applyFont="1" applyFill="1" applyBorder="1" applyAlignment="1">
      <alignment horizontal="right" vertical="center" wrapText="1"/>
    </xf>
    <xf numFmtId="169" fontId="56" fillId="26" borderId="46" xfId="0" applyNumberFormat="1" applyFont="1" applyFill="1" applyBorder="1" applyAlignment="1">
      <alignment horizontal="center" vertical="center" wrapText="1"/>
    </xf>
    <xf numFmtId="169" fontId="56" fillId="26" borderId="10" xfId="0" applyNumberFormat="1" applyFont="1" applyFill="1" applyBorder="1" applyAlignment="1">
      <alignment horizontal="center" vertical="center" wrapText="1"/>
    </xf>
    <xf numFmtId="169" fontId="77" fillId="27" borderId="85" xfId="0" applyNumberFormat="1" applyFont="1" applyFill="1" applyBorder="1" applyAlignment="1">
      <alignment horizontal="center" vertical="center" wrapText="1"/>
    </xf>
    <xf numFmtId="169" fontId="77" fillId="27" borderId="86" xfId="0" applyNumberFormat="1" applyFont="1" applyFill="1" applyBorder="1" applyAlignment="1">
      <alignment horizontal="center" vertical="center" wrapText="1"/>
    </xf>
    <xf numFmtId="169" fontId="100" fillId="39" borderId="86" xfId="0" applyNumberFormat="1" applyFont="1" applyFill="1" applyBorder="1" applyAlignment="1">
      <alignment horizontal="center" vertical="center" wrapText="1"/>
    </xf>
    <xf numFmtId="169" fontId="92" fillId="0" borderId="0" xfId="0" applyNumberFormat="1" applyFont="1" applyFill="1" applyBorder="1" applyAlignment="1">
      <alignment horizontal="right" vertical="center" wrapText="1"/>
    </xf>
    <xf numFmtId="169" fontId="92" fillId="27" borderId="86" xfId="0" applyNumberFormat="1" applyFont="1" applyFill="1" applyBorder="1" applyAlignment="1">
      <alignment horizontal="right" vertical="center" wrapText="1"/>
    </xf>
    <xf numFmtId="169" fontId="92" fillId="27" borderId="14" xfId="0" applyNumberFormat="1" applyFont="1" applyFill="1" applyBorder="1" applyAlignment="1">
      <alignment horizontal="right" vertical="center" wrapText="1"/>
    </xf>
    <xf numFmtId="169" fontId="57" fillId="36" borderId="11" xfId="0" applyNumberFormat="1" applyFont="1" applyFill="1" applyBorder="1" applyAlignment="1">
      <alignment horizontal="center" vertical="center" textRotation="90" wrapText="1"/>
    </xf>
    <xf numFmtId="169" fontId="57" fillId="36" borderId="5" xfId="0" applyNumberFormat="1" applyFont="1" applyFill="1" applyBorder="1" applyAlignment="1">
      <alignment horizontal="center" vertical="center" textRotation="90" wrapText="1"/>
    </xf>
    <xf numFmtId="169" fontId="57" fillId="36" borderId="41" xfId="0" applyNumberFormat="1" applyFont="1" applyFill="1" applyBorder="1" applyAlignment="1">
      <alignment horizontal="center" vertical="center" textRotation="90" wrapText="1"/>
    </xf>
    <xf numFmtId="169" fontId="57" fillId="36" borderId="10" xfId="0" applyNumberFormat="1" applyFont="1" applyFill="1" applyBorder="1" applyAlignment="1">
      <alignment horizontal="center" vertical="center" textRotation="90" wrapText="1"/>
    </xf>
    <xf numFmtId="169" fontId="57" fillId="36" borderId="47" xfId="0" applyNumberFormat="1" applyFont="1" applyFill="1" applyBorder="1" applyAlignment="1">
      <alignment horizontal="center" vertical="center" textRotation="90" wrapText="1"/>
    </xf>
    <xf numFmtId="169" fontId="57" fillId="36" borderId="8" xfId="0" applyNumberFormat="1" applyFont="1" applyFill="1" applyBorder="1" applyAlignment="1">
      <alignment horizontal="center" vertical="center" textRotation="90" wrapText="1"/>
    </xf>
    <xf numFmtId="169" fontId="57" fillId="36" borderId="44" xfId="0" applyNumberFormat="1" applyFont="1" applyFill="1" applyBorder="1" applyAlignment="1">
      <alignment horizontal="center" vertical="center" textRotation="90" wrapText="1"/>
    </xf>
    <xf numFmtId="169" fontId="77" fillId="0" borderId="0" xfId="0" applyNumberFormat="1" applyFont="1" applyFill="1" applyBorder="1" applyAlignment="1">
      <alignment horizontal="center" vertical="center" wrapText="1"/>
    </xf>
    <xf numFmtId="169" fontId="100" fillId="0" borderId="0" xfId="0" applyNumberFormat="1" applyFont="1" applyFill="1" applyBorder="1" applyAlignment="1">
      <alignment horizontal="center" vertical="center" wrapText="1"/>
    </xf>
    <xf numFmtId="169" fontId="74" fillId="0" borderId="0" xfId="0" applyNumberFormat="1" applyFont="1" applyFill="1" applyBorder="1" applyAlignment="1">
      <alignment horizontal="center" vertical="center" wrapText="1"/>
    </xf>
    <xf numFmtId="169" fontId="57" fillId="0" borderId="0" xfId="0" applyNumberFormat="1" applyFont="1" applyFill="1" applyBorder="1" applyAlignment="1">
      <alignment horizontal="center" vertical="center" textRotation="90" wrapText="1"/>
    </xf>
    <xf numFmtId="169" fontId="92" fillId="27" borderId="0" xfId="0" applyNumberFormat="1" applyFont="1" applyFill="1" applyBorder="1" applyAlignment="1">
      <alignment horizontal="center" vertical="center" wrapText="1"/>
    </xf>
    <xf numFmtId="169" fontId="92" fillId="27" borderId="18" xfId="0" applyNumberFormat="1" applyFont="1" applyFill="1" applyBorder="1" applyAlignment="1">
      <alignment horizontal="center" vertical="center" wrapText="1"/>
    </xf>
    <xf numFmtId="169" fontId="92" fillId="27" borderId="9" xfId="0" applyNumberFormat="1" applyFont="1" applyFill="1" applyBorder="1" applyAlignment="1">
      <alignment horizontal="center" vertical="center" wrapText="1"/>
    </xf>
    <xf numFmtId="0" fontId="55" fillId="30" borderId="11" xfId="0" applyFont="1" applyFill="1" applyBorder="1" applyAlignment="1">
      <alignment horizontal="center" vertical="center" textRotation="90"/>
    </xf>
    <xf numFmtId="0" fontId="55" fillId="30" borderId="5" xfId="0" applyFont="1" applyFill="1" applyBorder="1" applyAlignment="1">
      <alignment horizontal="center" vertical="center" textRotation="90"/>
    </xf>
    <xf numFmtId="0" fontId="55" fillId="30" borderId="41" xfId="0" applyFont="1" applyFill="1" applyBorder="1" applyAlignment="1">
      <alignment horizontal="center" vertical="center" textRotation="90"/>
    </xf>
    <xf numFmtId="0" fontId="73" fillId="0" borderId="0" xfId="0" applyFont="1" applyFill="1" applyBorder="1" applyAlignment="1">
      <alignment horizontal="center" vertical="center"/>
    </xf>
    <xf numFmtId="0" fontId="55" fillId="26" borderId="40" xfId="0" applyFont="1" applyFill="1" applyBorder="1" applyAlignment="1">
      <alignment horizontal="center"/>
    </xf>
    <xf numFmtId="0" fontId="55" fillId="26" borderId="0" xfId="0" applyFont="1" applyFill="1" applyBorder="1" applyAlignment="1">
      <alignment horizontal="center"/>
    </xf>
    <xf numFmtId="0" fontId="55" fillId="26" borderId="17" xfId="0" applyFont="1" applyFill="1" applyBorder="1" applyAlignment="1">
      <alignment horizontal="center"/>
    </xf>
    <xf numFmtId="0" fontId="77" fillId="27" borderId="85" xfId="0" applyFont="1" applyFill="1" applyBorder="1" applyAlignment="1">
      <alignment horizontal="right" vertical="center"/>
    </xf>
    <xf numFmtId="0" fontId="77" fillId="27" borderId="86" xfId="0" applyFont="1" applyFill="1" applyBorder="1" applyAlignment="1">
      <alignment horizontal="right" vertical="center"/>
    </xf>
    <xf numFmtId="0" fontId="77" fillId="27" borderId="14" xfId="0" applyFont="1" applyFill="1" applyBorder="1" applyAlignment="1">
      <alignment horizontal="right" vertical="center"/>
    </xf>
    <xf numFmtId="0" fontId="79" fillId="28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 textRotation="90"/>
    </xf>
    <xf numFmtId="0" fontId="55" fillId="30" borderId="12" xfId="0" applyFont="1" applyFill="1" applyBorder="1" applyAlignment="1">
      <alignment horizontal="center" vertical="center" textRotation="90"/>
    </xf>
    <xf numFmtId="0" fontId="55" fillId="30" borderId="18" xfId="0" applyFont="1" applyFill="1" applyBorder="1" applyAlignment="1">
      <alignment horizontal="center" vertical="center" textRotation="90"/>
    </xf>
    <xf numFmtId="0" fontId="73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right" vertical="center"/>
    </xf>
    <xf numFmtId="0" fontId="77" fillId="27" borderId="85" xfId="0" applyFont="1" applyFill="1" applyBorder="1" applyAlignment="1">
      <alignment horizontal="center" vertical="center"/>
    </xf>
    <xf numFmtId="0" fontId="77" fillId="27" borderId="86" xfId="0" applyFont="1" applyFill="1" applyBorder="1" applyAlignment="1">
      <alignment horizontal="center" vertical="center"/>
    </xf>
    <xf numFmtId="0" fontId="77" fillId="27" borderId="14" xfId="0" applyFont="1" applyFill="1" applyBorder="1" applyAlignment="1">
      <alignment horizontal="center" vertical="center"/>
    </xf>
    <xf numFmtId="169" fontId="78" fillId="39" borderId="137" xfId="0" applyNumberFormat="1" applyFont="1" applyFill="1" applyBorder="1" applyAlignment="1">
      <alignment horizontal="center" vertical="center" wrapText="1"/>
    </xf>
    <xf numFmtId="169" fontId="78" fillId="39" borderId="123" xfId="0" applyNumberFormat="1" applyFont="1" applyFill="1" applyBorder="1" applyAlignment="1">
      <alignment horizontal="center" vertical="center" wrapText="1"/>
    </xf>
    <xf numFmtId="169" fontId="92" fillId="27" borderId="85" xfId="0" applyNumberFormat="1" applyFont="1" applyFill="1" applyBorder="1" applyAlignment="1">
      <alignment horizontal="center" vertical="center" wrapText="1"/>
    </xf>
    <xf numFmtId="169" fontId="92" fillId="27" borderId="86" xfId="0" applyNumberFormat="1" applyFont="1" applyFill="1" applyBorder="1" applyAlignment="1">
      <alignment horizontal="center" vertical="center" wrapText="1"/>
    </xf>
    <xf numFmtId="169" fontId="92" fillId="27" borderId="14" xfId="0" applyNumberFormat="1" applyFont="1" applyFill="1" applyBorder="1" applyAlignment="1">
      <alignment horizontal="center" vertical="center" wrapText="1"/>
    </xf>
    <xf numFmtId="169" fontId="74" fillId="26" borderId="0" xfId="0" applyNumberFormat="1" applyFont="1" applyFill="1" applyBorder="1" applyAlignment="1">
      <alignment horizontal="center" vertical="center" wrapText="1"/>
    </xf>
    <xf numFmtId="169" fontId="77" fillId="27" borderId="122" xfId="0" applyNumberFormat="1" applyFont="1" applyFill="1" applyBorder="1" applyAlignment="1">
      <alignment horizontal="center" vertical="center" wrapText="1"/>
    </xf>
    <xf numFmtId="169" fontId="77" fillId="27" borderId="123" xfId="0" applyNumberFormat="1" applyFont="1" applyFill="1" applyBorder="1" applyAlignment="1">
      <alignment horizontal="center" vertical="center" wrapText="1"/>
    </xf>
    <xf numFmtId="169" fontId="100" fillId="39" borderId="123" xfId="0" applyNumberFormat="1" applyFont="1" applyFill="1" applyBorder="1" applyAlignment="1">
      <alignment horizontal="center" vertical="center" wrapText="1"/>
    </xf>
    <xf numFmtId="169" fontId="95" fillId="23" borderId="113" xfId="0" applyNumberFormat="1" applyFont="1" applyFill="1" applyBorder="1" applyAlignment="1">
      <alignment horizontal="center" wrapText="1"/>
    </xf>
    <xf numFmtId="169" fontId="77" fillId="27" borderId="24" xfId="0" applyNumberFormat="1" applyFont="1" applyFill="1" applyBorder="1" applyAlignment="1">
      <alignment horizontal="center" vertical="center" wrapText="1"/>
    </xf>
    <xf numFmtId="169" fontId="77" fillId="27" borderId="34" xfId="0" applyNumberFormat="1" applyFont="1" applyFill="1" applyBorder="1" applyAlignment="1">
      <alignment horizontal="center" vertical="center" wrapText="1"/>
    </xf>
    <xf numFmtId="169" fontId="100" fillId="39" borderId="34" xfId="0" applyNumberFormat="1" applyFont="1" applyFill="1" applyBorder="1" applyAlignment="1">
      <alignment horizontal="center" vertical="center" wrapText="1"/>
    </xf>
    <xf numFmtId="169" fontId="100" fillId="39" borderId="40" xfId="0" applyNumberFormat="1" applyFont="1" applyFill="1" applyBorder="1" applyAlignment="1">
      <alignment horizontal="center" vertical="center" wrapText="1"/>
    </xf>
    <xf numFmtId="169" fontId="57" fillId="36" borderId="126" xfId="0" applyNumberFormat="1" applyFont="1" applyFill="1" applyBorder="1" applyAlignment="1">
      <alignment horizontal="center" vertical="center" textRotation="90" wrapText="1"/>
    </xf>
    <xf numFmtId="169" fontId="57" fillId="36" borderId="128" xfId="0" applyNumberFormat="1" applyFont="1" applyFill="1" applyBorder="1" applyAlignment="1">
      <alignment horizontal="center" vertical="center" textRotation="90" wrapText="1"/>
    </xf>
    <xf numFmtId="169" fontId="57" fillId="36" borderId="30" xfId="0" applyNumberFormat="1" applyFont="1" applyFill="1" applyBorder="1" applyAlignment="1">
      <alignment horizontal="center" vertical="center" textRotation="90" wrapText="1"/>
    </xf>
    <xf numFmtId="169" fontId="57" fillId="36" borderId="148" xfId="0" applyNumberFormat="1" applyFont="1" applyFill="1" applyBorder="1" applyAlignment="1">
      <alignment horizontal="center" vertical="center" textRotation="90" wrapText="1"/>
    </xf>
    <xf numFmtId="169" fontId="57" fillId="36" borderId="131" xfId="0" applyNumberFormat="1" applyFont="1" applyFill="1" applyBorder="1" applyAlignment="1">
      <alignment horizontal="center" vertical="center" textRotation="90" wrapText="1"/>
    </xf>
    <xf numFmtId="169" fontId="103" fillId="0" borderId="0" xfId="0" applyNumberFormat="1" applyFont="1" applyFill="1" applyBorder="1" applyAlignment="1">
      <alignment horizontal="center" vertical="center" wrapText="1"/>
    </xf>
    <xf numFmtId="169" fontId="103" fillId="23" borderId="0" xfId="0" applyNumberFormat="1" applyFont="1" applyFill="1" applyBorder="1" applyAlignment="1">
      <alignment horizontal="center" vertical="center" wrapText="1"/>
    </xf>
    <xf numFmtId="169" fontId="77" fillId="35" borderId="136" xfId="0" applyNumberFormat="1" applyFont="1" applyFill="1" applyBorder="1" applyAlignment="1">
      <alignment horizontal="center" vertical="center" wrapText="1"/>
    </xf>
    <xf numFmtId="169" fontId="77" fillId="35" borderId="137" xfId="0" applyNumberFormat="1" applyFont="1" applyFill="1" applyBorder="1" applyAlignment="1">
      <alignment horizontal="center" vertical="center" wrapText="1"/>
    </xf>
    <xf numFmtId="169" fontId="100" fillId="39" borderId="138" xfId="0" applyNumberFormat="1" applyFont="1" applyFill="1" applyBorder="1" applyAlignment="1">
      <alignment horizontal="center" vertical="center" wrapText="1"/>
    </xf>
    <xf numFmtId="169" fontId="100" fillId="39" borderId="139" xfId="0" applyNumberFormat="1" applyFont="1" applyFill="1" applyBorder="1" applyAlignment="1">
      <alignment horizontal="center" vertical="center" wrapText="1"/>
    </xf>
    <xf numFmtId="169" fontId="57" fillId="36" borderId="149" xfId="0" applyNumberFormat="1" applyFont="1" applyFill="1" applyBorder="1" applyAlignment="1">
      <alignment horizontal="center" vertical="center" textRotation="90" wrapText="1"/>
    </xf>
    <xf numFmtId="169" fontId="57" fillId="36" borderId="31" xfId="0" applyNumberFormat="1" applyFont="1" applyFill="1" applyBorder="1" applyAlignment="1">
      <alignment horizontal="center" vertical="center" textRotation="90" wrapText="1"/>
    </xf>
    <xf numFmtId="169" fontId="103" fillId="0" borderId="0" xfId="0" applyNumberFormat="1" applyFont="1" applyFill="1" applyBorder="1" applyAlignment="1">
      <alignment horizontal="center" wrapText="1"/>
    </xf>
    <xf numFmtId="169" fontId="56" fillId="26" borderId="0" xfId="0" applyNumberFormat="1" applyFont="1" applyFill="1" applyBorder="1" applyAlignment="1">
      <alignment horizontal="center" vertical="center" wrapText="1"/>
    </xf>
    <xf numFmtId="169" fontId="57" fillId="36" borderId="142" xfId="0" applyNumberFormat="1" applyFont="1" applyFill="1" applyBorder="1" applyAlignment="1">
      <alignment horizontal="center" vertical="center" textRotation="90" wrapText="1"/>
    </xf>
    <xf numFmtId="169" fontId="94" fillId="0" borderId="0" xfId="0" applyNumberFormat="1" applyFont="1" applyFill="1" applyBorder="1" applyAlignment="1">
      <alignment horizontal="center" wrapText="1"/>
    </xf>
    <xf numFmtId="169" fontId="100" fillId="39" borderId="137" xfId="0" applyNumberFormat="1" applyFont="1" applyFill="1" applyBorder="1" applyAlignment="1">
      <alignment horizontal="center" vertical="center" wrapText="1"/>
    </xf>
    <xf numFmtId="169" fontId="57" fillId="36" borderId="130" xfId="0" applyNumberFormat="1" applyFont="1" applyFill="1" applyBorder="1" applyAlignment="1">
      <alignment horizontal="center" vertical="center" textRotation="90" wrapText="1"/>
    </xf>
    <xf numFmtId="169" fontId="77" fillId="27" borderId="136" xfId="0" applyNumberFormat="1" applyFont="1" applyFill="1" applyBorder="1" applyAlignment="1">
      <alignment horizontal="center" vertical="center" wrapText="1"/>
    </xf>
    <xf numFmtId="169" fontId="77" fillId="27" borderId="137" xfId="0" applyNumberFormat="1" applyFont="1" applyFill="1" applyBorder="1" applyAlignment="1">
      <alignment horizontal="center" vertical="center" wrapText="1"/>
    </xf>
    <xf numFmtId="169" fontId="57" fillId="36" borderId="140" xfId="0" applyNumberFormat="1" applyFont="1" applyFill="1" applyBorder="1" applyAlignment="1">
      <alignment horizontal="center" vertical="center" textRotation="90" wrapText="1"/>
    </xf>
    <xf numFmtId="169" fontId="77" fillId="26" borderId="0" xfId="0" applyNumberFormat="1" applyFont="1" applyFill="1" applyBorder="1" applyAlignment="1">
      <alignment horizontal="center" wrapText="1"/>
    </xf>
    <xf numFmtId="169" fontId="77" fillId="26" borderId="9" xfId="0" applyNumberFormat="1" applyFont="1" applyFill="1" applyBorder="1" applyAlignment="1">
      <alignment horizontal="center" wrapText="1"/>
    </xf>
    <xf numFmtId="169" fontId="102" fillId="38" borderId="0" xfId="0" applyNumberFormat="1" applyFont="1" applyFill="1" applyBorder="1" applyAlignment="1">
      <alignment horizontal="center" vertical="center" wrapText="1"/>
    </xf>
    <xf numFmtId="169" fontId="93" fillId="27" borderId="85" xfId="0" applyNumberFormat="1" applyFont="1" applyFill="1" applyBorder="1" applyAlignment="1">
      <alignment horizontal="center" vertical="center" wrapText="1"/>
    </xf>
    <xf numFmtId="169" fontId="93" fillId="27" borderId="86" xfId="0" applyNumberFormat="1" applyFont="1" applyFill="1" applyBorder="1" applyAlignment="1">
      <alignment horizontal="center" vertical="center" wrapText="1"/>
    </xf>
    <xf numFmtId="169" fontId="93" fillId="27" borderId="14" xfId="0" applyNumberFormat="1" applyFont="1" applyFill="1" applyBorder="1" applyAlignment="1">
      <alignment horizontal="center" vertical="center" wrapText="1"/>
    </xf>
    <xf numFmtId="169" fontId="101" fillId="39" borderId="123" xfId="0" applyNumberFormat="1" applyFont="1" applyFill="1" applyBorder="1" applyAlignment="1">
      <alignment horizontal="left" vertical="center" wrapText="1"/>
    </xf>
    <xf numFmtId="169" fontId="95" fillId="0" borderId="113" xfId="0" applyNumberFormat="1" applyFont="1" applyFill="1" applyBorder="1" applyAlignment="1">
      <alignment horizontal="center" wrapText="1"/>
    </xf>
    <xf numFmtId="0" fontId="52" fillId="0" borderId="0" xfId="0" applyFont="1" applyAlignment="1">
      <alignment horizontal="center" vertical="center"/>
    </xf>
    <xf numFmtId="0" fontId="81" fillId="25" borderId="33" xfId="0" applyFont="1" applyFill="1" applyBorder="1" applyAlignment="1">
      <alignment horizontal="center" vertical="center" textRotation="90"/>
    </xf>
    <xf numFmtId="0" fontId="81" fillId="25" borderId="104" xfId="0" applyFont="1" applyFill="1" applyBorder="1" applyAlignment="1">
      <alignment horizontal="center" vertical="center" textRotation="90"/>
    </xf>
    <xf numFmtId="0" fontId="81" fillId="25" borderId="105" xfId="0" applyFont="1" applyFill="1" applyBorder="1" applyAlignment="1">
      <alignment horizontal="center" vertical="center" textRotation="90"/>
    </xf>
    <xf numFmtId="0" fontId="81" fillId="25" borderId="24" xfId="0" applyFont="1" applyFill="1" applyBorder="1" applyAlignment="1">
      <alignment horizontal="center" vertical="center" textRotation="90"/>
    </xf>
    <xf numFmtId="0" fontId="81" fillId="25" borderId="106" xfId="0" applyFont="1" applyFill="1" applyBorder="1" applyAlignment="1">
      <alignment horizontal="center" vertical="center" textRotation="90"/>
    </xf>
    <xf numFmtId="0" fontId="81" fillId="25" borderId="107" xfId="0" applyFont="1" applyFill="1" applyBorder="1" applyAlignment="1">
      <alignment horizontal="center" vertical="center" textRotation="90"/>
    </xf>
    <xf numFmtId="0" fontId="81" fillId="25" borderId="9" xfId="0" applyFont="1" applyFill="1" applyBorder="1" applyAlignment="1">
      <alignment horizontal="center" vertical="center" textRotation="90"/>
    </xf>
    <xf numFmtId="0" fontId="81" fillId="25" borderId="86" xfId="0" applyFont="1" applyFill="1" applyBorder="1" applyAlignment="1">
      <alignment horizontal="center" vertical="center" textRotation="90"/>
    </xf>
    <xf numFmtId="0" fontId="41" fillId="10" borderId="11" xfId="0" applyFont="1" applyFill="1" applyBorder="1" applyAlignment="1">
      <alignment horizontal="center" vertical="center"/>
    </xf>
    <xf numFmtId="0" fontId="41" fillId="10" borderId="5" xfId="0" applyFont="1" applyFill="1" applyBorder="1" applyAlignment="1">
      <alignment horizontal="center" vertical="center"/>
    </xf>
    <xf numFmtId="1" fontId="34" fillId="7" borderId="11" xfId="0" applyNumberFormat="1" applyFont="1" applyFill="1" applyBorder="1" applyAlignment="1">
      <alignment horizontal="center" vertical="center"/>
    </xf>
    <xf numFmtId="1" fontId="34" fillId="7" borderId="8" xfId="0" applyNumberFormat="1" applyFont="1" applyFill="1" applyBorder="1" applyAlignment="1">
      <alignment horizontal="center" vertical="center"/>
    </xf>
    <xf numFmtId="0" fontId="46" fillId="2" borderId="85" xfId="0" applyFont="1" applyFill="1" applyBorder="1" applyAlignment="1">
      <alignment horizontal="center" vertical="center"/>
    </xf>
    <xf numFmtId="0" fontId="46" fillId="2" borderId="14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 vertical="center"/>
    </xf>
    <xf numFmtId="0" fontId="41" fillId="10" borderId="8" xfId="0" applyFont="1" applyFill="1" applyBorder="1" applyAlignment="1">
      <alignment horizontal="center" vertical="center"/>
    </xf>
    <xf numFmtId="1" fontId="34" fillId="7" borderId="2" xfId="0" applyNumberFormat="1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0" fillId="12" borderId="0" xfId="0" applyFont="1" applyFill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" fontId="7" fillId="15" borderId="11" xfId="0" applyNumberFormat="1" applyFont="1" applyFill="1" applyBorder="1" applyAlignment="1">
      <alignment horizontal="center" vertical="center"/>
    </xf>
    <xf numFmtId="1" fontId="7" fillId="15" borderId="8" xfId="0" applyNumberFormat="1" applyFont="1" applyFill="1" applyBorder="1" applyAlignment="1">
      <alignment horizontal="center" vertical="center"/>
    </xf>
    <xf numFmtId="0" fontId="28" fillId="15" borderId="108" xfId="0" applyFont="1" applyFill="1" applyBorder="1" applyAlignment="1">
      <alignment horizontal="center" vertical="center"/>
    </xf>
    <xf numFmtId="0" fontId="28" fillId="15" borderId="46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8" fillId="0" borderId="109" xfId="0" applyFont="1" applyBorder="1" applyAlignment="1">
      <alignment horizontal="center" vertical="center"/>
    </xf>
    <xf numFmtId="0" fontId="28" fillId="0" borderId="1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 textRotation="90"/>
    </xf>
    <xf numFmtId="0" fontId="4" fillId="4" borderId="5" xfId="0" applyFont="1" applyFill="1" applyBorder="1" applyAlignment="1">
      <alignment horizontal="center" vertical="center" textRotation="90"/>
    </xf>
    <xf numFmtId="0" fontId="4" fillId="3" borderId="46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/>
    </xf>
    <xf numFmtId="0" fontId="4" fillId="8" borderId="2" xfId="0" applyFont="1" applyFill="1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 textRotation="90"/>
    </xf>
    <xf numFmtId="0" fontId="4" fillId="6" borderId="2" xfId="0" applyFont="1" applyFill="1" applyBorder="1" applyAlignment="1">
      <alignment horizontal="center" vertical="center" textRotation="90"/>
    </xf>
    <xf numFmtId="0" fontId="0" fillId="7" borderId="11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/>
    </xf>
    <xf numFmtId="0" fontId="29" fillId="2" borderId="0" xfId="0" applyFont="1" applyFill="1" applyAlignment="1">
      <alignment horizontal="center" wrapText="1"/>
    </xf>
    <xf numFmtId="0" fontId="29" fillId="2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0" fillId="0" borderId="4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2" fillId="0" borderId="104" xfId="0" applyFont="1" applyFill="1" applyBorder="1" applyAlignment="1">
      <alignment horizontal="center" vertical="center" textRotation="90"/>
    </xf>
    <xf numFmtId="0" fontId="2" fillId="0" borderId="116" xfId="0" applyFont="1" applyFill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center" vertical="center" textRotation="90"/>
    </xf>
    <xf numFmtId="0" fontId="2" fillId="0" borderId="105" xfId="0" applyFont="1" applyFill="1" applyBorder="1" applyAlignment="1">
      <alignment horizontal="center" vertical="center" textRotation="90"/>
    </xf>
    <xf numFmtId="0" fontId="91" fillId="0" borderId="17" xfId="0" applyFont="1" applyFill="1" applyBorder="1" applyAlignment="1">
      <alignment horizontal="center" vertical="center"/>
    </xf>
  </cellXfs>
  <cellStyles count="24">
    <cellStyle name="Comma 2" xfId="1"/>
    <cellStyle name="Comma0" xfId="2"/>
    <cellStyle name="Currency0" xfId="3"/>
    <cellStyle name="Date" xfId="4"/>
    <cellStyle name="Fixed" xfId="5"/>
    <cellStyle name="Heading 1 2" xfId="6"/>
    <cellStyle name="Heading 2 2" xfId="7"/>
    <cellStyle name="Hyperlink 2" xfId="8"/>
    <cellStyle name="Input" xfId="9" builtinId="20"/>
    <cellStyle name="Normal" xfId="0" builtinId="0"/>
    <cellStyle name="Normal 2" xfId="10"/>
    <cellStyle name="Note" xfId="11" builtinId="10"/>
    <cellStyle name="Total 2" xfId="12"/>
    <cellStyle name="똿뗦먛귟 [0.00]_PRODUCT DETAIL Q1" xfId="13"/>
    <cellStyle name="똿뗦먛귟_PRODUCT DETAIL Q1" xfId="14"/>
    <cellStyle name="믅됞 [0.00]_PRODUCT DETAIL Q1" xfId="15"/>
    <cellStyle name="믅됞_PRODUCT DETAIL Q1" xfId="16"/>
    <cellStyle name="백분율_HOBONG" xfId="17"/>
    <cellStyle name="뷭?_BOOKSHIP" xfId="18"/>
    <cellStyle name="콤마 [0]_1202" xfId="19"/>
    <cellStyle name="콤마_1202" xfId="20"/>
    <cellStyle name="통화 [0]_1202" xfId="21"/>
    <cellStyle name="통화_1202" xfId="22"/>
    <cellStyle name="표준_(정보부문)월별인원계획" xfId="23"/>
  </cellStyles>
  <dxfs count="0"/>
  <tableStyles count="0" defaultTableStyle="TableStyleMedium9" defaultPivotStyle="PivotStyleLight16"/>
  <colors>
    <mruColors>
      <color rgb="FF5DB3CB"/>
      <color rgb="FFA0D763"/>
      <color rgb="FF2F1BC7"/>
      <color rgb="FF1721DF"/>
      <color rgb="FFDC9A98"/>
      <color rgb="FFDA9492"/>
      <color rgb="FF1118A3"/>
      <color rgb="FF086C12"/>
      <color rgb="FFA03936"/>
      <color rgb="FF071F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0</xdr:row>
      <xdr:rowOff>51955</xdr:rowOff>
    </xdr:from>
    <xdr:to>
      <xdr:col>21</xdr:col>
      <xdr:colOff>1350997</xdr:colOff>
      <xdr:row>1</xdr:row>
      <xdr:rowOff>51955</xdr:rowOff>
    </xdr:to>
    <xdr:sp macro="" textlink="">
      <xdr:nvSpPr>
        <xdr:cNvPr id="48848" name="WordArt 1"/>
        <xdr:cNvSpPr>
          <a:spLocks noChangeArrowheads="1" noChangeShapeType="1"/>
        </xdr:cNvSpPr>
      </xdr:nvSpPr>
      <xdr:spPr bwMode="auto">
        <a:xfrm>
          <a:off x="1021772" y="51955"/>
          <a:ext cx="25977452" cy="813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50292" rIns="54864" bIns="0" anchor="t" upright="1"/>
        <a:lstStyle/>
        <a:p>
          <a:pPr algn="ctr" rtl="1">
            <a:defRPr sz="1000"/>
          </a:pPr>
          <a:r>
            <a:rPr lang="en-US" sz="3600" b="1" i="0" u="sng" strike="noStrike">
              <a:solidFill>
                <a:srgbClr val="FF0000"/>
              </a:solidFill>
              <a:latin typeface="Times New Roman"/>
              <a:cs typeface="Times New Roman"/>
            </a:rPr>
            <a:t>THỜI KHÓA BIỂU CÁC LỚP HỌC TẠI CS2 - ÁP DỤNG TỪ NGÀY 22/04/2019</a:t>
          </a:r>
        </a:p>
      </xdr:txBody>
    </xdr:sp>
    <xdr:clientData/>
  </xdr:twoCellAnchor>
  <xdr:twoCellAnchor editAs="oneCell">
    <xdr:from>
      <xdr:col>0</xdr:col>
      <xdr:colOff>0</xdr:colOff>
      <xdr:row>0</xdr:row>
      <xdr:rowOff>57150</xdr:rowOff>
    </xdr:from>
    <xdr:to>
      <xdr:col>5</xdr:col>
      <xdr:colOff>36575</xdr:colOff>
      <xdr:row>0</xdr:row>
      <xdr:rowOff>561975</xdr:rowOff>
    </xdr:to>
    <xdr:sp macro="" textlink="">
      <xdr:nvSpPr>
        <xdr:cNvPr id="48849" name="Rectangle 1"/>
        <xdr:cNvSpPr>
          <a:spLocks noChangeArrowheads="1"/>
        </xdr:cNvSpPr>
      </xdr:nvSpPr>
      <xdr:spPr bwMode="auto">
        <a:xfrm>
          <a:off x="0" y="57150"/>
          <a:ext cx="25431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>
            <a:defRPr sz="1000"/>
          </a:pPr>
          <a:r>
            <a:rPr lang="vi-VN" sz="1400" b="1" i="0" strike="noStrike">
              <a:solidFill>
                <a:srgbClr val="FF0000"/>
              </a:solidFill>
              <a:latin typeface="Times New Roman"/>
              <a:cs typeface="Times New Roman"/>
            </a:rPr>
            <a:t>TRƯỜNG CAO ĐẲNG NGHỀ TP.HCM</a:t>
          </a:r>
          <a:endParaRPr lang="vi-VN" sz="1300" b="1" i="0" strike="noStrike">
            <a:solidFill>
              <a:srgbClr val="FF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endParaRPr lang="vi-VN" sz="1400" b="1" i="0" strike="noStrike">
            <a:solidFill>
              <a:srgbClr val="FF0000"/>
            </a:solidFill>
          </a:endParaRPr>
        </a:p>
        <a:p>
          <a:pPr algn="ctr" rtl="1">
            <a:defRPr sz="1000"/>
          </a:pPr>
          <a:endParaRPr lang="vi-VN" sz="1400" b="1" i="0" strike="noStrike">
            <a:solidFill>
              <a:srgbClr val="FF0000"/>
            </a:solidFill>
          </a:endParaRPr>
        </a:p>
        <a:p>
          <a:pPr algn="ctr" rtl="1">
            <a:defRPr sz="1000"/>
          </a:pPr>
          <a:r>
            <a:rPr lang="vi-VN" sz="1400" b="1" i="0" strike="noStrike">
              <a:solidFill>
                <a:srgbClr val="FF0000"/>
              </a:solidFill>
            </a:rPr>
            <a:t>THÀNH PHỐ HỒ CHÍ MINH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IY108"/>
  <sheetViews>
    <sheetView showGridLines="0" showZeros="0" zoomScale="55" zoomScaleNormal="55" workbookViewId="0">
      <pane xSplit="4" ySplit="4" topLeftCell="G56" activePane="bottomRight" state="frozen"/>
      <selection pane="topRight" activeCell="E1" sqref="E1"/>
      <selection pane="bottomLeft" activeCell="A5" sqref="A5"/>
      <selection pane="bottomRight" activeCell="O64" sqref="O64"/>
    </sheetView>
  </sheetViews>
  <sheetFormatPr defaultRowHeight="18"/>
  <cols>
    <col min="1" max="1" width="7.7109375" style="270" customWidth="1"/>
    <col min="2" max="2" width="7" style="266" customWidth="1"/>
    <col min="3" max="3" width="3.5703125" style="272" hidden="1" customWidth="1"/>
    <col min="4" max="4" width="1.28515625" style="303" hidden="1" customWidth="1"/>
    <col min="5" max="10" width="23.140625" style="291" customWidth="1"/>
    <col min="11" max="11" width="23.140625" style="291" hidden="1" customWidth="1"/>
    <col min="12" max="22" width="23.140625" style="291" customWidth="1"/>
    <col min="23" max="23" width="16.5703125" style="303" customWidth="1"/>
    <col min="24" max="24" width="5.5703125" style="303" customWidth="1"/>
    <col min="25" max="25" width="5.7109375" style="303" customWidth="1"/>
    <col min="26" max="26" width="8.28515625" style="303" customWidth="1"/>
    <col min="27" max="33" width="10.28515625" style="304" customWidth="1"/>
    <col min="34" max="44" width="10.28515625" style="303" customWidth="1"/>
    <col min="45" max="16384" width="9.140625" style="303"/>
  </cols>
  <sheetData>
    <row r="1" spans="1:33" s="284" customFormat="1" ht="63.75" customHeight="1">
      <c r="A1" s="276"/>
      <c r="B1" s="277"/>
      <c r="C1" s="278"/>
      <c r="D1" s="279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1"/>
      <c r="X1" s="281"/>
      <c r="Y1" s="281"/>
      <c r="Z1" s="282"/>
      <c r="AA1" s="283"/>
      <c r="AB1" s="283"/>
      <c r="AC1" s="283"/>
      <c r="AD1" s="283"/>
      <c r="AE1" s="283"/>
      <c r="AF1" s="283"/>
      <c r="AG1" s="283"/>
    </row>
    <row r="2" spans="1:33" s="287" customFormat="1" ht="24" customHeight="1" thickBot="1">
      <c r="A2" s="824" t="s">
        <v>100</v>
      </c>
      <c r="B2" s="825"/>
      <c r="C2" s="825"/>
      <c r="D2" s="826"/>
      <c r="E2" s="471">
        <v>27</v>
      </c>
      <c r="F2" s="471">
        <v>23</v>
      </c>
      <c r="G2" s="471">
        <v>12</v>
      </c>
      <c r="H2" s="471">
        <v>25</v>
      </c>
      <c r="I2" s="835">
        <v>30</v>
      </c>
      <c r="J2" s="836"/>
      <c r="K2" s="471"/>
      <c r="L2" s="835">
        <v>47</v>
      </c>
      <c r="M2" s="836"/>
      <c r="N2" s="835">
        <v>57</v>
      </c>
      <c r="O2" s="836"/>
      <c r="P2" s="471">
        <v>41</v>
      </c>
      <c r="Q2" s="471">
        <v>33</v>
      </c>
      <c r="R2" s="471">
        <v>3</v>
      </c>
      <c r="S2" s="471">
        <v>4</v>
      </c>
      <c r="T2" s="472">
        <v>17</v>
      </c>
      <c r="U2" s="472">
        <v>13</v>
      </c>
      <c r="V2" s="472"/>
      <c r="W2" s="285" t="s">
        <v>273</v>
      </c>
      <c r="X2" s="827">
        <f>SUM(E2:W2)</f>
        <v>332</v>
      </c>
      <c r="Y2" s="827"/>
      <c r="Z2" s="286" t="s">
        <v>274</v>
      </c>
    </row>
    <row r="3" spans="1:33" s="308" customFormat="1" ht="38.25" customHeight="1" thickTop="1" thickBot="1">
      <c r="A3" s="830" t="s">
        <v>92</v>
      </c>
      <c r="B3" s="831"/>
      <c r="C3" s="473"/>
      <c r="D3" s="473" t="s">
        <v>92</v>
      </c>
      <c r="E3" s="832" t="s">
        <v>367</v>
      </c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763"/>
      <c r="T3" s="834" t="s">
        <v>368</v>
      </c>
      <c r="U3" s="834"/>
      <c r="V3" s="757"/>
      <c r="W3" s="828" t="s">
        <v>140</v>
      </c>
      <c r="X3" s="829"/>
      <c r="Y3" s="306"/>
      <c r="Z3" s="306"/>
      <c r="AA3" s="307"/>
      <c r="AB3" s="307"/>
      <c r="AC3" s="307"/>
      <c r="AD3" s="307"/>
      <c r="AE3" s="307"/>
      <c r="AF3" s="307"/>
      <c r="AG3" s="307"/>
    </row>
    <row r="4" spans="1:33" s="656" customFormat="1" ht="30" customHeight="1" thickTop="1" thickBot="1">
      <c r="A4" s="847" t="s">
        <v>0</v>
      </c>
      <c r="B4" s="848"/>
      <c r="C4" s="845" t="s">
        <v>3</v>
      </c>
      <c r="D4" s="840" t="s">
        <v>16</v>
      </c>
      <c r="E4" s="764" t="s">
        <v>124</v>
      </c>
      <c r="F4" s="764" t="s">
        <v>34</v>
      </c>
      <c r="G4" s="764" t="s">
        <v>402</v>
      </c>
      <c r="H4" s="764" t="s">
        <v>104</v>
      </c>
      <c r="I4" s="765" t="s">
        <v>405</v>
      </c>
      <c r="J4" s="766" t="s">
        <v>405</v>
      </c>
      <c r="K4" s="767" t="s">
        <v>66</v>
      </c>
      <c r="L4" s="770" t="s">
        <v>425</v>
      </c>
      <c r="M4" s="770" t="s">
        <v>34</v>
      </c>
      <c r="N4" s="779" t="s">
        <v>452</v>
      </c>
      <c r="O4" s="781" t="s">
        <v>402</v>
      </c>
      <c r="P4" s="795" t="s">
        <v>404</v>
      </c>
      <c r="Q4" s="795" t="s">
        <v>427</v>
      </c>
      <c r="R4" s="654" t="s">
        <v>414</v>
      </c>
      <c r="S4" s="654" t="s">
        <v>407</v>
      </c>
      <c r="T4" s="654" t="s">
        <v>414</v>
      </c>
      <c r="U4" s="654" t="s">
        <v>406</v>
      </c>
      <c r="V4" s="840" t="s">
        <v>16</v>
      </c>
      <c r="W4" s="850" t="s">
        <v>3</v>
      </c>
      <c r="X4" s="847" t="s">
        <v>0</v>
      </c>
      <c r="Y4" s="848"/>
      <c r="Z4" s="655"/>
      <c r="AA4" s="655"/>
      <c r="AB4" s="655"/>
      <c r="AC4" s="655"/>
      <c r="AD4" s="655"/>
      <c r="AE4" s="655"/>
      <c r="AF4" s="655"/>
    </row>
    <row r="5" spans="1:33" s="656" customFormat="1" ht="30" customHeight="1" thickTop="1" thickBot="1">
      <c r="A5" s="847" t="s">
        <v>50</v>
      </c>
      <c r="B5" s="848"/>
      <c r="C5" s="846"/>
      <c r="D5" s="841"/>
      <c r="E5" s="768" t="s">
        <v>391</v>
      </c>
      <c r="F5" s="769" t="s">
        <v>386</v>
      </c>
      <c r="G5" s="768" t="s">
        <v>387</v>
      </c>
      <c r="H5" s="768" t="s">
        <v>388</v>
      </c>
      <c r="I5" s="768" t="s">
        <v>389</v>
      </c>
      <c r="J5" s="768" t="s">
        <v>390</v>
      </c>
      <c r="K5" s="768" t="s">
        <v>396</v>
      </c>
      <c r="L5" s="771" t="s">
        <v>419</v>
      </c>
      <c r="M5" s="771" t="s">
        <v>420</v>
      </c>
      <c r="N5" s="771" t="s">
        <v>421</v>
      </c>
      <c r="O5" s="771" t="s">
        <v>422</v>
      </c>
      <c r="P5" s="771" t="s">
        <v>416</v>
      </c>
      <c r="Q5" s="771" t="s">
        <v>417</v>
      </c>
      <c r="R5" s="677" t="s">
        <v>374</v>
      </c>
      <c r="S5" s="677" t="s">
        <v>392</v>
      </c>
      <c r="T5" s="677" t="s">
        <v>397</v>
      </c>
      <c r="U5" s="677" t="s">
        <v>413</v>
      </c>
      <c r="V5" s="841"/>
      <c r="W5" s="851"/>
      <c r="X5" s="847" t="s">
        <v>50</v>
      </c>
      <c r="Y5" s="848"/>
      <c r="Z5" s="655"/>
      <c r="AA5" s="655"/>
      <c r="AB5" s="655"/>
      <c r="AD5" s="655"/>
      <c r="AE5" s="655"/>
      <c r="AF5" s="655"/>
    </row>
    <row r="6" spans="1:33" s="506" customFormat="1" ht="30" customHeight="1" thickTop="1" thickBot="1">
      <c r="A6" s="849" t="s">
        <v>23</v>
      </c>
      <c r="B6" s="842" t="s">
        <v>29</v>
      </c>
      <c r="C6" s="501">
        <v>1</v>
      </c>
      <c r="D6" s="502" t="s">
        <v>35</v>
      </c>
      <c r="E6" s="652"/>
      <c r="F6" s="642"/>
      <c r="G6" s="642"/>
      <c r="H6" s="652"/>
      <c r="I6" s="652"/>
      <c r="J6" s="652"/>
      <c r="K6" s="642"/>
      <c r="L6" s="643" t="s">
        <v>475</v>
      </c>
      <c r="M6" s="643" t="s">
        <v>475</v>
      </c>
      <c r="N6" s="642" t="s">
        <v>399</v>
      </c>
      <c r="O6" s="643" t="s">
        <v>298</v>
      </c>
      <c r="P6" s="643" t="s">
        <v>287</v>
      </c>
      <c r="Q6" s="643" t="s">
        <v>298</v>
      </c>
      <c r="R6" s="538" t="s">
        <v>457</v>
      </c>
      <c r="S6" s="538" t="s">
        <v>457</v>
      </c>
      <c r="T6" s="538" t="s">
        <v>453</v>
      </c>
      <c r="U6" s="538" t="s">
        <v>438</v>
      </c>
      <c r="V6" s="503" t="s">
        <v>378</v>
      </c>
      <c r="W6" s="504">
        <v>1</v>
      </c>
      <c r="X6" s="839" t="s">
        <v>29</v>
      </c>
      <c r="Y6" s="849" t="s">
        <v>23</v>
      </c>
      <c r="Z6" s="505"/>
      <c r="AA6" s="505"/>
      <c r="AB6" s="505"/>
      <c r="AC6" s="505"/>
      <c r="AD6" s="505"/>
      <c r="AE6" s="505"/>
      <c r="AF6" s="505"/>
    </row>
    <row r="7" spans="1:33" s="506" customFormat="1" ht="30" customHeight="1" thickTop="1" thickBot="1">
      <c r="A7" s="849"/>
      <c r="B7" s="843"/>
      <c r="C7" s="501">
        <v>2</v>
      </c>
      <c r="D7" s="507" t="s">
        <v>36</v>
      </c>
      <c r="E7" s="652"/>
      <c r="F7" s="646"/>
      <c r="G7" s="646"/>
      <c r="H7" s="652"/>
      <c r="I7" s="652"/>
      <c r="J7" s="652"/>
      <c r="K7" s="646"/>
      <c r="L7" s="646" t="s">
        <v>476</v>
      </c>
      <c r="M7" s="646" t="s">
        <v>476</v>
      </c>
      <c r="N7" s="646" t="s">
        <v>400</v>
      </c>
      <c r="O7" s="646" t="s">
        <v>318</v>
      </c>
      <c r="P7" s="646" t="s">
        <v>456</v>
      </c>
      <c r="Q7" s="646" t="s">
        <v>318</v>
      </c>
      <c r="R7" s="538"/>
      <c r="S7" s="538"/>
      <c r="T7" s="538"/>
      <c r="U7" s="538"/>
      <c r="V7" s="508" t="s">
        <v>379</v>
      </c>
      <c r="W7" s="509">
        <v>2</v>
      </c>
      <c r="X7" s="839"/>
      <c r="Y7" s="849"/>
      <c r="Z7" s="505"/>
      <c r="AA7" s="505"/>
      <c r="AB7" s="505"/>
      <c r="AC7" s="505"/>
      <c r="AD7" s="505"/>
      <c r="AE7" s="505"/>
      <c r="AF7" s="505"/>
    </row>
    <row r="8" spans="1:33" s="506" customFormat="1" ht="30" customHeight="1" thickTop="1" thickBot="1">
      <c r="A8" s="849"/>
      <c r="B8" s="843"/>
      <c r="C8" s="501">
        <v>3</v>
      </c>
      <c r="D8" s="510" t="s">
        <v>37</v>
      </c>
      <c r="E8" s="653"/>
      <c r="F8" s="643"/>
      <c r="G8" s="643"/>
      <c r="H8" s="653"/>
      <c r="I8" s="653"/>
      <c r="J8" s="653"/>
      <c r="K8" s="288"/>
      <c r="L8" s="643"/>
      <c r="M8" s="643"/>
      <c r="N8" s="785" t="s">
        <v>401</v>
      </c>
      <c r="O8" s="643"/>
      <c r="P8" s="643"/>
      <c r="Q8" s="643"/>
      <c r="R8" s="538"/>
      <c r="S8" s="538"/>
      <c r="T8" s="538"/>
      <c r="U8" s="538"/>
      <c r="V8" s="512" t="s">
        <v>380</v>
      </c>
      <c r="W8" s="504">
        <v>3</v>
      </c>
      <c r="X8" s="839"/>
      <c r="Y8" s="849"/>
      <c r="Z8" s="505"/>
      <c r="AA8" s="505"/>
      <c r="AB8" s="505"/>
      <c r="AC8" s="505"/>
      <c r="AD8" s="505"/>
      <c r="AE8" s="505"/>
      <c r="AF8" s="505"/>
    </row>
    <row r="9" spans="1:33" s="519" customFormat="1" ht="30" customHeight="1" thickTop="1" thickBot="1">
      <c r="A9" s="849"/>
      <c r="B9" s="843"/>
      <c r="C9" s="513">
        <v>4</v>
      </c>
      <c r="D9" s="514"/>
      <c r="E9" s="515"/>
      <c r="F9" s="644"/>
      <c r="G9" s="644"/>
      <c r="H9" s="644"/>
      <c r="I9" s="644"/>
      <c r="J9" s="644"/>
      <c r="K9" s="511"/>
      <c r="L9" s="644" t="s">
        <v>398</v>
      </c>
      <c r="M9" s="644" t="s">
        <v>398</v>
      </c>
      <c r="N9" s="644" t="s">
        <v>418</v>
      </c>
      <c r="O9" s="644" t="s">
        <v>403</v>
      </c>
      <c r="P9" s="644" t="s">
        <v>398</v>
      </c>
      <c r="Q9" s="644" t="s">
        <v>403</v>
      </c>
      <c r="R9" s="549" t="s">
        <v>437</v>
      </c>
      <c r="S9" s="549" t="s">
        <v>437</v>
      </c>
      <c r="T9" s="549" t="s">
        <v>454</v>
      </c>
      <c r="U9" s="549" t="s">
        <v>437</v>
      </c>
      <c r="V9" s="516" t="s">
        <v>381</v>
      </c>
      <c r="W9" s="517">
        <v>4</v>
      </c>
      <c r="X9" s="839"/>
      <c r="Y9" s="849"/>
      <c r="Z9" s="518"/>
      <c r="AA9" s="518"/>
      <c r="AB9" s="518"/>
      <c r="AC9" s="518"/>
      <c r="AD9" s="518"/>
      <c r="AE9" s="518"/>
      <c r="AF9" s="518"/>
    </row>
    <row r="10" spans="1:33" s="506" customFormat="1" ht="30" customHeight="1" thickTop="1" thickBot="1">
      <c r="A10" s="849"/>
      <c r="B10" s="844"/>
      <c r="C10" s="520">
        <v>5</v>
      </c>
      <c r="D10" s="521" t="s">
        <v>39</v>
      </c>
      <c r="E10" s="611"/>
      <c r="F10" s="645"/>
      <c r="G10" s="645"/>
      <c r="H10" s="611"/>
      <c r="I10" s="611"/>
      <c r="J10" s="611"/>
      <c r="K10" s="522"/>
      <c r="L10" s="645" t="s">
        <v>34</v>
      </c>
      <c r="M10" s="645" t="s">
        <v>34</v>
      </c>
      <c r="N10" s="645" t="s">
        <v>447</v>
      </c>
      <c r="O10" s="645" t="s">
        <v>402</v>
      </c>
      <c r="P10" s="645" t="s">
        <v>405</v>
      </c>
      <c r="Q10" s="645" t="s">
        <v>402</v>
      </c>
      <c r="R10" s="553" t="s">
        <v>415</v>
      </c>
      <c r="S10" s="553" t="s">
        <v>415</v>
      </c>
      <c r="T10" s="553" t="s">
        <v>455</v>
      </c>
      <c r="U10" s="553" t="s">
        <v>406</v>
      </c>
      <c r="V10" s="508" t="s">
        <v>382</v>
      </c>
      <c r="W10" s="523">
        <v>5</v>
      </c>
      <c r="X10" s="839"/>
      <c r="Y10" s="849"/>
      <c r="Z10" s="505"/>
      <c r="AA10" s="505"/>
      <c r="AB10" s="505"/>
      <c r="AC10" s="505"/>
      <c r="AD10" s="505"/>
      <c r="AE10" s="505"/>
      <c r="AF10" s="505"/>
    </row>
    <row r="11" spans="1:33" s="506" customFormat="1" ht="30" customHeight="1" thickBot="1">
      <c r="A11" s="849"/>
      <c r="B11" s="849" t="s">
        <v>30</v>
      </c>
      <c r="C11" s="524">
        <v>6</v>
      </c>
      <c r="D11" s="507" t="s">
        <v>40</v>
      </c>
      <c r="E11" s="642"/>
      <c r="F11" s="642"/>
      <c r="G11" s="642"/>
      <c r="H11" s="652"/>
      <c r="I11" s="652"/>
      <c r="J11" s="652"/>
      <c r="K11" s="642"/>
      <c r="L11" s="643" t="s">
        <v>475</v>
      </c>
      <c r="M11" s="643" t="s">
        <v>475</v>
      </c>
      <c r="N11" s="642" t="s">
        <v>399</v>
      </c>
      <c r="O11" s="643" t="s">
        <v>298</v>
      </c>
      <c r="P11" s="643" t="s">
        <v>287</v>
      </c>
      <c r="Q11" s="643" t="s">
        <v>298</v>
      </c>
      <c r="R11" s="538"/>
      <c r="S11" s="538"/>
      <c r="T11" s="538" t="s">
        <v>445</v>
      </c>
      <c r="U11" s="538"/>
      <c r="V11" s="508" t="s">
        <v>40</v>
      </c>
      <c r="W11" s="509">
        <v>6</v>
      </c>
      <c r="X11" s="853" t="s">
        <v>30</v>
      </c>
      <c r="Y11" s="849"/>
      <c r="Z11" s="505"/>
      <c r="AA11" s="505"/>
      <c r="AB11" s="505"/>
      <c r="AC11" s="505"/>
      <c r="AD11" s="505"/>
      <c r="AE11" s="505"/>
      <c r="AF11" s="505"/>
    </row>
    <row r="12" spans="1:33" s="506" customFormat="1" ht="30" customHeight="1" thickTop="1" thickBot="1">
      <c r="A12" s="849"/>
      <c r="B12" s="849"/>
      <c r="C12" s="524">
        <v>7</v>
      </c>
      <c r="D12" s="510" t="s">
        <v>41</v>
      </c>
      <c r="E12" s="646"/>
      <c r="F12" s="646"/>
      <c r="G12" s="646"/>
      <c r="H12" s="652"/>
      <c r="I12" s="652"/>
      <c r="J12" s="652"/>
      <c r="K12" s="646"/>
      <c r="L12" s="646" t="s">
        <v>476</v>
      </c>
      <c r="M12" s="646" t="s">
        <v>476</v>
      </c>
      <c r="N12" s="646" t="s">
        <v>400</v>
      </c>
      <c r="O12" s="646" t="s">
        <v>318</v>
      </c>
      <c r="P12" s="646" t="s">
        <v>456</v>
      </c>
      <c r="Q12" s="646" t="s">
        <v>318</v>
      </c>
      <c r="R12" s="538"/>
      <c r="S12" s="538"/>
      <c r="T12" s="538"/>
      <c r="U12" s="538"/>
      <c r="V12" s="512" t="s">
        <v>41</v>
      </c>
      <c r="W12" s="504">
        <v>7</v>
      </c>
      <c r="X12" s="854"/>
      <c r="Y12" s="849"/>
      <c r="Z12" s="505"/>
      <c r="AA12" s="505"/>
      <c r="AB12" s="505"/>
      <c r="AC12" s="505"/>
      <c r="AD12" s="505"/>
      <c r="AE12" s="505"/>
      <c r="AF12" s="505"/>
    </row>
    <row r="13" spans="1:33" s="506" customFormat="1" ht="30" customHeight="1" thickTop="1" thickBot="1">
      <c r="A13" s="849"/>
      <c r="B13" s="849"/>
      <c r="C13" s="524">
        <v>8</v>
      </c>
      <c r="D13" s="507" t="s">
        <v>42</v>
      </c>
      <c r="E13" s="643"/>
      <c r="F13" s="643"/>
      <c r="G13" s="643"/>
      <c r="H13" s="653"/>
      <c r="I13" s="653"/>
      <c r="J13" s="653"/>
      <c r="K13" s="288"/>
      <c r="L13" s="643"/>
      <c r="M13" s="643"/>
      <c r="N13" s="785" t="s">
        <v>401</v>
      </c>
      <c r="O13" s="643"/>
      <c r="P13" s="643"/>
      <c r="Q13" s="643"/>
      <c r="R13" s="538"/>
      <c r="S13" s="538"/>
      <c r="T13" s="538"/>
      <c r="U13" s="546"/>
      <c r="V13" s="508" t="s">
        <v>42</v>
      </c>
      <c r="W13" s="509">
        <v>8</v>
      </c>
      <c r="X13" s="854"/>
      <c r="Y13" s="849"/>
      <c r="Z13" s="505"/>
      <c r="AA13" s="505"/>
      <c r="AB13" s="505"/>
      <c r="AC13" s="505"/>
      <c r="AD13" s="505"/>
      <c r="AE13" s="505"/>
      <c r="AF13" s="505"/>
    </row>
    <row r="14" spans="1:33" s="519" customFormat="1" ht="30" customHeight="1" thickTop="1" thickBot="1">
      <c r="A14" s="849"/>
      <c r="B14" s="849"/>
      <c r="C14" s="525">
        <v>9</v>
      </c>
      <c r="D14" s="526" t="s">
        <v>43</v>
      </c>
      <c r="E14" s="644"/>
      <c r="F14" s="644"/>
      <c r="G14" s="644"/>
      <c r="H14" s="644"/>
      <c r="I14" s="644"/>
      <c r="J14" s="644"/>
      <c r="K14" s="511"/>
      <c r="L14" s="644" t="s">
        <v>398</v>
      </c>
      <c r="M14" s="644" t="s">
        <v>398</v>
      </c>
      <c r="N14" s="644" t="s">
        <v>418</v>
      </c>
      <c r="O14" s="644" t="s">
        <v>403</v>
      </c>
      <c r="P14" s="644" t="s">
        <v>398</v>
      </c>
      <c r="Q14" s="644" t="s">
        <v>403</v>
      </c>
      <c r="R14" s="549"/>
      <c r="S14" s="549"/>
      <c r="T14" s="549" t="s">
        <v>437</v>
      </c>
      <c r="U14" s="549"/>
      <c r="V14" s="527" t="s">
        <v>43</v>
      </c>
      <c r="W14" s="528">
        <v>9</v>
      </c>
      <c r="X14" s="854"/>
      <c r="Y14" s="849"/>
      <c r="Z14" s="518"/>
      <c r="AA14" s="518"/>
      <c r="AB14" s="518"/>
      <c r="AC14" s="518"/>
      <c r="AD14" s="518"/>
      <c r="AE14" s="518"/>
      <c r="AF14" s="518"/>
    </row>
    <row r="15" spans="1:33" s="506" customFormat="1" ht="30" customHeight="1" thickTop="1" thickBot="1">
      <c r="A15" s="849"/>
      <c r="B15" s="849"/>
      <c r="C15" s="524">
        <v>10</v>
      </c>
      <c r="D15" s="507" t="s">
        <v>44</v>
      </c>
      <c r="E15" s="645"/>
      <c r="F15" s="645"/>
      <c r="G15" s="645"/>
      <c r="H15" s="611"/>
      <c r="I15" s="611"/>
      <c r="J15" s="611"/>
      <c r="K15" s="522"/>
      <c r="L15" s="645" t="s">
        <v>34</v>
      </c>
      <c r="M15" s="645" t="s">
        <v>34</v>
      </c>
      <c r="N15" s="645" t="s">
        <v>447</v>
      </c>
      <c r="O15" s="645" t="s">
        <v>402</v>
      </c>
      <c r="P15" s="645" t="s">
        <v>405</v>
      </c>
      <c r="Q15" s="645" t="s">
        <v>402</v>
      </c>
      <c r="R15" s="553"/>
      <c r="S15" s="553"/>
      <c r="T15" s="553" t="s">
        <v>407</v>
      </c>
      <c r="U15" s="553"/>
      <c r="V15" s="508" t="s">
        <v>44</v>
      </c>
      <c r="W15" s="509">
        <v>10</v>
      </c>
      <c r="X15" s="854"/>
      <c r="Y15" s="849"/>
      <c r="Z15" s="505"/>
      <c r="AA15" s="505"/>
      <c r="AB15" s="505"/>
      <c r="AC15" s="505"/>
      <c r="AD15" s="505"/>
      <c r="AE15" s="505"/>
      <c r="AF15" s="505"/>
    </row>
    <row r="16" spans="1:33" s="506" customFormat="1" ht="30" customHeight="1" thickTop="1" thickBot="1">
      <c r="A16" s="852" t="s">
        <v>48</v>
      </c>
      <c r="B16" s="837" t="s">
        <v>50</v>
      </c>
      <c r="C16" s="838"/>
      <c r="D16" s="838"/>
      <c r="E16" s="529" t="str">
        <f t="shared" ref="E16:R16" si="0">E5</f>
        <v>T16OTO</v>
      </c>
      <c r="F16" s="744" t="str">
        <f t="shared" si="0"/>
        <v>C16OTO1</v>
      </c>
      <c r="G16" s="758" t="str">
        <f>G5</f>
        <v>C16OTO2</v>
      </c>
      <c r="H16" s="585" t="str">
        <f t="shared" si="0"/>
        <v>C16OTO3</v>
      </c>
      <c r="I16" s="772" t="str">
        <f t="shared" si="0"/>
        <v>C16OTO4(1)</v>
      </c>
      <c r="J16" s="773" t="str">
        <f t="shared" si="0"/>
        <v>C16OTO4(2)</v>
      </c>
      <c r="K16" s="773" t="str">
        <f t="shared" ref="K16" si="1">K5</f>
        <v>C16OTO-AUTO</v>
      </c>
      <c r="L16" s="774" t="str">
        <f t="shared" ref="L16:M16" si="2">L5</f>
        <v>C17OTO1</v>
      </c>
      <c r="M16" s="774" t="str">
        <f t="shared" si="2"/>
        <v>C17OTO2</v>
      </c>
      <c r="N16" s="774" t="str">
        <f>N5</f>
        <v>C17OTO3</v>
      </c>
      <c r="O16" s="774" t="str">
        <f>O5</f>
        <v>C17OTO4</v>
      </c>
      <c r="P16" s="774" t="str">
        <f>P5</f>
        <v>C17OTO5</v>
      </c>
      <c r="Q16" s="774" t="str">
        <f>Q5</f>
        <v>C17OTO7</v>
      </c>
      <c r="R16" s="533" t="str">
        <f t="shared" si="0"/>
        <v>C16TP</v>
      </c>
      <c r="S16" s="534" t="str">
        <f>S5</f>
        <v>C17TP</v>
      </c>
      <c r="T16" s="534" t="str">
        <f t="shared" ref="T16:U16" si="3">T5</f>
        <v>C18TP</v>
      </c>
      <c r="U16" s="534" t="str">
        <f t="shared" si="3"/>
        <v>T18TP</v>
      </c>
      <c r="V16" s="838"/>
      <c r="W16" s="838"/>
      <c r="X16" s="862"/>
      <c r="Y16" s="852" t="s">
        <v>48</v>
      </c>
      <c r="Z16" s="505"/>
      <c r="AA16" s="505"/>
      <c r="AB16" s="535"/>
      <c r="AC16" s="505"/>
      <c r="AD16" s="505"/>
      <c r="AE16" s="505"/>
      <c r="AF16" s="505"/>
    </row>
    <row r="17" spans="1:32" s="506" customFormat="1" ht="30" customHeight="1" thickTop="1" thickBot="1">
      <c r="A17" s="852"/>
      <c r="B17" s="842" t="s">
        <v>29</v>
      </c>
      <c r="C17" s="536">
        <v>1</v>
      </c>
      <c r="D17" s="537" t="s">
        <v>35</v>
      </c>
      <c r="E17" s="642"/>
      <c r="F17" s="642" t="s">
        <v>434</v>
      </c>
      <c r="G17" s="642" t="s">
        <v>434</v>
      </c>
      <c r="H17" s="642"/>
      <c r="I17" s="642"/>
      <c r="J17" s="642"/>
      <c r="K17" s="642"/>
      <c r="L17" s="643"/>
      <c r="M17" s="643"/>
      <c r="N17" s="643" t="s">
        <v>298</v>
      </c>
      <c r="O17" s="643" t="s">
        <v>459</v>
      </c>
      <c r="P17" s="642" t="s">
        <v>399</v>
      </c>
      <c r="Q17" s="643" t="s">
        <v>459</v>
      </c>
      <c r="R17" s="538" t="s">
        <v>436</v>
      </c>
      <c r="S17" s="538"/>
      <c r="T17" s="538" t="s">
        <v>453</v>
      </c>
      <c r="U17" s="538" t="s">
        <v>439</v>
      </c>
      <c r="V17" s="697" t="s">
        <v>378</v>
      </c>
      <c r="W17" s="540">
        <v>1</v>
      </c>
      <c r="X17" s="839" t="s">
        <v>29</v>
      </c>
      <c r="Y17" s="852"/>
      <c r="Z17" s="505"/>
      <c r="AA17" s="505"/>
      <c r="AB17" s="505"/>
      <c r="AC17" s="505"/>
      <c r="AD17" s="505"/>
      <c r="AE17" s="505"/>
      <c r="AF17" s="505"/>
    </row>
    <row r="18" spans="1:32" s="506" customFormat="1" ht="30" customHeight="1" thickTop="1" thickBot="1">
      <c r="A18" s="852"/>
      <c r="B18" s="843"/>
      <c r="C18" s="541">
        <v>2</v>
      </c>
      <c r="D18" s="542" t="s">
        <v>36</v>
      </c>
      <c r="E18" s="646"/>
      <c r="F18" s="646" t="s">
        <v>435</v>
      </c>
      <c r="G18" s="646" t="s">
        <v>435</v>
      </c>
      <c r="H18" s="646"/>
      <c r="I18" s="646"/>
      <c r="J18" s="646"/>
      <c r="K18" s="646"/>
      <c r="L18" s="646"/>
      <c r="M18" s="646"/>
      <c r="N18" s="646" t="s">
        <v>318</v>
      </c>
      <c r="O18" s="646" t="s">
        <v>460</v>
      </c>
      <c r="P18" s="646" t="s">
        <v>400</v>
      </c>
      <c r="Q18" s="646" t="s">
        <v>460</v>
      </c>
      <c r="R18" s="538"/>
      <c r="S18" s="538"/>
      <c r="T18" s="538"/>
      <c r="U18" s="538"/>
      <c r="V18" s="698" t="s">
        <v>379</v>
      </c>
      <c r="W18" s="544">
        <v>2</v>
      </c>
      <c r="X18" s="839"/>
      <c r="Y18" s="852"/>
      <c r="Z18" s="505"/>
      <c r="AA18" s="505"/>
      <c r="AB18" s="505"/>
      <c r="AC18" s="505"/>
      <c r="AD18" s="505"/>
      <c r="AE18" s="505"/>
      <c r="AF18" s="505"/>
    </row>
    <row r="19" spans="1:32" s="506" customFormat="1" ht="30" customHeight="1" thickTop="1" thickBot="1">
      <c r="A19" s="852"/>
      <c r="B19" s="843"/>
      <c r="C19" s="541">
        <v>3</v>
      </c>
      <c r="D19" s="545" t="s">
        <v>37</v>
      </c>
      <c r="E19" s="646"/>
      <c r="F19" s="538"/>
      <c r="G19" s="538"/>
      <c r="H19" s="813"/>
      <c r="I19" s="538"/>
      <c r="J19" s="538"/>
      <c r="K19" s="288"/>
      <c r="L19" s="646"/>
      <c r="M19" s="646"/>
      <c r="N19" s="643"/>
      <c r="O19" s="643"/>
      <c r="P19" s="785" t="s">
        <v>401</v>
      </c>
      <c r="Q19" s="643"/>
      <c r="R19" s="538"/>
      <c r="S19" s="538"/>
      <c r="T19" s="538"/>
      <c r="U19" s="546"/>
      <c r="V19" s="699" t="s">
        <v>380</v>
      </c>
      <c r="W19" s="540">
        <v>3</v>
      </c>
      <c r="X19" s="839"/>
      <c r="Y19" s="852"/>
      <c r="Z19" s="505"/>
      <c r="AA19" s="505"/>
      <c r="AB19" s="505"/>
      <c r="AC19" s="505"/>
      <c r="AD19" s="505"/>
      <c r="AE19" s="505"/>
      <c r="AF19" s="505"/>
    </row>
    <row r="20" spans="1:32" s="519" customFormat="1" ht="30" customHeight="1" thickTop="1" thickBot="1">
      <c r="A20" s="852"/>
      <c r="B20" s="843"/>
      <c r="C20" s="547">
        <v>4</v>
      </c>
      <c r="D20" s="548" t="s">
        <v>38</v>
      </c>
      <c r="E20" s="644"/>
      <c r="F20" s="644" t="s">
        <v>403</v>
      </c>
      <c r="G20" s="644" t="s">
        <v>403</v>
      </c>
      <c r="H20" s="814"/>
      <c r="I20" s="644"/>
      <c r="J20" s="644"/>
      <c r="K20" s="511"/>
      <c r="L20" s="644"/>
      <c r="M20" s="644"/>
      <c r="N20" s="644" t="s">
        <v>403</v>
      </c>
      <c r="O20" s="644" t="s">
        <v>423</v>
      </c>
      <c r="P20" s="644" t="s">
        <v>448</v>
      </c>
      <c r="Q20" s="644" t="s">
        <v>423</v>
      </c>
      <c r="R20" s="549" t="s">
        <v>444</v>
      </c>
      <c r="S20" s="549"/>
      <c r="T20" s="549" t="s">
        <v>454</v>
      </c>
      <c r="U20" s="549" t="s">
        <v>437</v>
      </c>
      <c r="V20" s="700" t="s">
        <v>381</v>
      </c>
      <c r="W20" s="550">
        <v>4</v>
      </c>
      <c r="X20" s="839"/>
      <c r="Y20" s="852"/>
      <c r="Z20" s="518"/>
      <c r="AA20" s="518"/>
      <c r="AB20" s="518"/>
      <c r="AC20" s="518"/>
      <c r="AD20" s="518"/>
      <c r="AE20" s="518"/>
      <c r="AF20" s="518"/>
    </row>
    <row r="21" spans="1:32" s="506" customFormat="1" ht="30" customHeight="1" thickTop="1" thickBot="1">
      <c r="A21" s="852"/>
      <c r="B21" s="844"/>
      <c r="C21" s="551">
        <v>5</v>
      </c>
      <c r="D21" s="552" t="s">
        <v>39</v>
      </c>
      <c r="E21" s="801"/>
      <c r="F21" s="645" t="s">
        <v>402</v>
      </c>
      <c r="G21" s="645" t="s">
        <v>402</v>
      </c>
      <c r="H21" s="815"/>
      <c r="I21" s="645"/>
      <c r="J21" s="645"/>
      <c r="K21" s="522"/>
      <c r="L21" s="645"/>
      <c r="M21" s="645"/>
      <c r="N21" s="645" t="s">
        <v>452</v>
      </c>
      <c r="O21" s="645" t="s">
        <v>461</v>
      </c>
      <c r="P21" s="645" t="s">
        <v>446</v>
      </c>
      <c r="Q21" s="645" t="s">
        <v>461</v>
      </c>
      <c r="R21" s="553" t="s">
        <v>407</v>
      </c>
      <c r="S21" s="553"/>
      <c r="T21" s="553" t="s">
        <v>455</v>
      </c>
      <c r="U21" s="553" t="s">
        <v>414</v>
      </c>
      <c r="V21" s="698" t="s">
        <v>382</v>
      </c>
      <c r="W21" s="554">
        <v>5</v>
      </c>
      <c r="X21" s="839"/>
      <c r="Y21" s="852"/>
      <c r="Z21" s="505"/>
      <c r="AA21" s="505"/>
      <c r="AB21" s="505"/>
      <c r="AC21" s="505"/>
      <c r="AD21" s="505"/>
      <c r="AE21" s="505"/>
      <c r="AF21" s="505"/>
    </row>
    <row r="22" spans="1:32" s="506" customFormat="1" ht="30" customHeight="1" thickBot="1">
      <c r="A22" s="852"/>
      <c r="B22" s="852" t="s">
        <v>30</v>
      </c>
      <c r="C22" s="555">
        <v>6</v>
      </c>
      <c r="D22" s="542" t="s">
        <v>40</v>
      </c>
      <c r="E22" s="652"/>
      <c r="F22" s="642" t="s">
        <v>434</v>
      </c>
      <c r="G22" s="642" t="s">
        <v>434</v>
      </c>
      <c r="H22" s="816"/>
      <c r="I22" s="642"/>
      <c r="J22" s="642"/>
      <c r="K22" s="642"/>
      <c r="L22" s="643"/>
      <c r="M22" s="643"/>
      <c r="N22" s="643" t="s">
        <v>298</v>
      </c>
      <c r="O22" s="643" t="s">
        <v>459</v>
      </c>
      <c r="P22" s="642" t="s">
        <v>399</v>
      </c>
      <c r="Q22" s="643" t="s">
        <v>459</v>
      </c>
      <c r="R22" s="538"/>
      <c r="S22" s="538"/>
      <c r="T22" s="538"/>
      <c r="U22" s="538"/>
      <c r="V22" s="543" t="s">
        <v>40</v>
      </c>
      <c r="W22" s="544">
        <v>6</v>
      </c>
      <c r="X22" s="856" t="s">
        <v>30</v>
      </c>
      <c r="Y22" s="852"/>
      <c r="Z22" s="505"/>
      <c r="AA22" s="505"/>
      <c r="AB22" s="505"/>
      <c r="AC22" s="505"/>
      <c r="AD22" s="505"/>
      <c r="AE22" s="505"/>
      <c r="AF22" s="505"/>
    </row>
    <row r="23" spans="1:32" s="506" customFormat="1" ht="30" customHeight="1" thickTop="1" thickBot="1">
      <c r="A23" s="852"/>
      <c r="B23" s="852"/>
      <c r="C23" s="555">
        <v>7</v>
      </c>
      <c r="D23" s="545" t="s">
        <v>41</v>
      </c>
      <c r="E23" s="652"/>
      <c r="F23" s="646" t="s">
        <v>435</v>
      </c>
      <c r="G23" s="646" t="s">
        <v>435</v>
      </c>
      <c r="H23" s="817"/>
      <c r="I23" s="646"/>
      <c r="J23" s="646"/>
      <c r="K23" s="646"/>
      <c r="L23" s="646"/>
      <c r="M23" s="646"/>
      <c r="N23" s="646" t="s">
        <v>318</v>
      </c>
      <c r="O23" s="646" t="s">
        <v>460</v>
      </c>
      <c r="P23" s="646" t="s">
        <v>400</v>
      </c>
      <c r="Q23" s="646" t="s">
        <v>460</v>
      </c>
      <c r="R23" s="538"/>
      <c r="S23" s="538"/>
      <c r="T23" s="538"/>
      <c r="U23" s="538"/>
      <c r="V23" s="539" t="s">
        <v>41</v>
      </c>
      <c r="W23" s="540">
        <v>7</v>
      </c>
      <c r="X23" s="857"/>
      <c r="Y23" s="852"/>
      <c r="Z23" s="505"/>
      <c r="AA23" s="505"/>
      <c r="AB23" s="505"/>
      <c r="AC23" s="505"/>
      <c r="AD23" s="505"/>
      <c r="AE23" s="505"/>
      <c r="AF23" s="505"/>
    </row>
    <row r="24" spans="1:32" s="506" customFormat="1" ht="30" customHeight="1" thickTop="1" thickBot="1">
      <c r="A24" s="852"/>
      <c r="B24" s="852"/>
      <c r="C24" s="555">
        <v>8</v>
      </c>
      <c r="D24" s="542" t="s">
        <v>42</v>
      </c>
      <c r="E24" s="653"/>
      <c r="F24" s="538"/>
      <c r="G24" s="538"/>
      <c r="H24" s="813"/>
      <c r="I24" s="538"/>
      <c r="J24" s="538"/>
      <c r="K24" s="288"/>
      <c r="L24" s="646"/>
      <c r="M24" s="646"/>
      <c r="N24" s="643"/>
      <c r="O24" s="643"/>
      <c r="P24" s="785" t="s">
        <v>401</v>
      </c>
      <c r="Q24" s="643"/>
      <c r="R24" s="538"/>
      <c r="S24" s="538"/>
      <c r="T24" s="538"/>
      <c r="U24" s="546"/>
      <c r="V24" s="543" t="s">
        <v>42</v>
      </c>
      <c r="W24" s="544">
        <v>8</v>
      </c>
      <c r="X24" s="857"/>
      <c r="Y24" s="852"/>
      <c r="Z24" s="505"/>
      <c r="AA24" s="505"/>
      <c r="AB24" s="505"/>
      <c r="AC24" s="505"/>
      <c r="AD24" s="505"/>
      <c r="AE24" s="505"/>
      <c r="AF24" s="505"/>
    </row>
    <row r="25" spans="1:32" s="519" customFormat="1" ht="30" customHeight="1" thickTop="1" thickBot="1">
      <c r="A25" s="852"/>
      <c r="B25" s="852"/>
      <c r="C25" s="556">
        <v>9</v>
      </c>
      <c r="D25" s="557" t="s">
        <v>43</v>
      </c>
      <c r="E25" s="515"/>
      <c r="F25" s="644" t="s">
        <v>403</v>
      </c>
      <c r="G25" s="644" t="s">
        <v>403</v>
      </c>
      <c r="H25" s="644"/>
      <c r="I25" s="644"/>
      <c r="J25" s="644"/>
      <c r="K25" s="511"/>
      <c r="L25" s="644"/>
      <c r="M25" s="644"/>
      <c r="N25" s="644" t="s">
        <v>403</v>
      </c>
      <c r="O25" s="644" t="s">
        <v>423</v>
      </c>
      <c r="P25" s="644" t="s">
        <v>448</v>
      </c>
      <c r="Q25" s="644" t="s">
        <v>423</v>
      </c>
      <c r="R25" s="549"/>
      <c r="S25" s="549"/>
      <c r="T25" s="549"/>
      <c r="U25" s="549"/>
      <c r="V25" s="558" t="s">
        <v>43</v>
      </c>
      <c r="W25" s="559">
        <v>9</v>
      </c>
      <c r="X25" s="857"/>
      <c r="Y25" s="852"/>
      <c r="Z25" s="518"/>
      <c r="AA25" s="518"/>
      <c r="AB25" s="518"/>
      <c r="AC25" s="518"/>
      <c r="AD25" s="518"/>
      <c r="AE25" s="518"/>
      <c r="AF25" s="518"/>
    </row>
    <row r="26" spans="1:32" s="506" customFormat="1" ht="30" customHeight="1" thickTop="1" thickBot="1">
      <c r="A26" s="852"/>
      <c r="B26" s="852"/>
      <c r="C26" s="555">
        <v>10</v>
      </c>
      <c r="D26" s="542" t="s">
        <v>44</v>
      </c>
      <c r="E26" s="611"/>
      <c r="F26" s="645" t="s">
        <v>402</v>
      </c>
      <c r="G26" s="645" t="s">
        <v>402</v>
      </c>
      <c r="H26" s="645"/>
      <c r="I26" s="645"/>
      <c r="J26" s="645"/>
      <c r="K26" s="522"/>
      <c r="L26" s="645"/>
      <c r="M26" s="645"/>
      <c r="N26" s="645" t="s">
        <v>452</v>
      </c>
      <c r="O26" s="645" t="s">
        <v>461</v>
      </c>
      <c r="P26" s="645" t="s">
        <v>446</v>
      </c>
      <c r="Q26" s="645" t="s">
        <v>461</v>
      </c>
      <c r="R26" s="553"/>
      <c r="S26" s="553"/>
      <c r="T26" s="553"/>
      <c r="U26" s="553"/>
      <c r="V26" s="543" t="s">
        <v>44</v>
      </c>
      <c r="W26" s="544">
        <v>10</v>
      </c>
      <c r="X26" s="857"/>
      <c r="Y26" s="852"/>
      <c r="Z26" s="505"/>
      <c r="AA26" s="505"/>
      <c r="AB26" s="505"/>
      <c r="AC26" s="505"/>
      <c r="AD26" s="505"/>
      <c r="AE26" s="505"/>
      <c r="AF26" s="505"/>
    </row>
    <row r="27" spans="1:32" s="506" customFormat="1" ht="30" customHeight="1" thickTop="1" thickBot="1">
      <c r="A27" s="898" t="s">
        <v>25</v>
      </c>
      <c r="B27" s="837" t="s">
        <v>50</v>
      </c>
      <c r="C27" s="838"/>
      <c r="D27" s="838"/>
      <c r="E27" s="530" t="str">
        <f>E16</f>
        <v>T16OTO</v>
      </c>
      <c r="F27" s="529" t="str">
        <f>F5</f>
        <v>C16OTO1</v>
      </c>
      <c r="G27" s="531" t="str">
        <f>G5</f>
        <v>C16OTO2</v>
      </c>
      <c r="H27" s="529" t="str">
        <f>H5</f>
        <v>C16OTO3</v>
      </c>
      <c r="I27" s="532" t="str">
        <f>I5</f>
        <v>C16OTO4(1)</v>
      </c>
      <c r="J27" s="532" t="str">
        <f t="shared" ref="J27:M27" si="4">J16</f>
        <v>C16OTO4(2)</v>
      </c>
      <c r="K27" s="772" t="str">
        <f t="shared" si="4"/>
        <v>C16OTO-AUTO</v>
      </c>
      <c r="L27" s="775" t="str">
        <f t="shared" si="4"/>
        <v>C17OTO1</v>
      </c>
      <c r="M27" s="774" t="str">
        <f t="shared" si="4"/>
        <v>C17OTO2</v>
      </c>
      <c r="N27" s="774" t="str">
        <f>N5</f>
        <v>C17OTO3</v>
      </c>
      <c r="O27" s="774" t="str">
        <f>O16</f>
        <v>C17OTO4</v>
      </c>
      <c r="P27" s="774" t="str">
        <f>P16</f>
        <v>C17OTO5</v>
      </c>
      <c r="Q27" s="774" t="str">
        <f>Q16</f>
        <v>C17OTO7</v>
      </c>
      <c r="R27" s="533" t="s">
        <v>374</v>
      </c>
      <c r="S27" s="534" t="str">
        <f>S5</f>
        <v>C17TP</v>
      </c>
      <c r="T27" s="534" t="str">
        <f>T5</f>
        <v>C18TP</v>
      </c>
      <c r="U27" s="534" t="str">
        <f>U5</f>
        <v>T18TP</v>
      </c>
      <c r="V27" s="863" t="s">
        <v>140</v>
      </c>
      <c r="W27" s="863"/>
      <c r="X27" s="864"/>
      <c r="Y27" s="858" t="s">
        <v>25</v>
      </c>
      <c r="Z27" s="505"/>
      <c r="AA27" s="505"/>
      <c r="AB27" s="505"/>
      <c r="AC27" s="505"/>
      <c r="AD27" s="505"/>
      <c r="AE27" s="505"/>
      <c r="AF27" s="505"/>
    </row>
    <row r="28" spans="1:32" s="506" customFormat="1" ht="30" customHeight="1" thickTop="1" thickBot="1">
      <c r="A28" s="898"/>
      <c r="B28" s="842" t="s">
        <v>29</v>
      </c>
      <c r="C28" s="560">
        <v>1</v>
      </c>
      <c r="D28" s="561" t="s">
        <v>35</v>
      </c>
      <c r="E28" s="652"/>
      <c r="F28" s="642"/>
      <c r="G28" s="802"/>
      <c r="H28" s="652"/>
      <c r="I28" s="652"/>
      <c r="J28" s="652"/>
      <c r="K28" s="642"/>
      <c r="L28" s="643" t="s">
        <v>477</v>
      </c>
      <c r="M28" s="643" t="s">
        <v>477</v>
      </c>
      <c r="N28" s="643" t="s">
        <v>449</v>
      </c>
      <c r="O28" s="643" t="s">
        <v>298</v>
      </c>
      <c r="P28" s="643" t="s">
        <v>440</v>
      </c>
      <c r="Q28" s="643" t="s">
        <v>298</v>
      </c>
      <c r="R28" s="538" t="s">
        <v>438</v>
      </c>
      <c r="S28" s="538"/>
      <c r="T28" s="538" t="s">
        <v>453</v>
      </c>
      <c r="U28" s="538" t="s">
        <v>471</v>
      </c>
      <c r="V28" s="701" t="s">
        <v>378</v>
      </c>
      <c r="W28" s="702">
        <v>1</v>
      </c>
      <c r="X28" s="865" t="s">
        <v>29</v>
      </c>
      <c r="Y28" s="858"/>
      <c r="Z28" s="505"/>
      <c r="AA28" s="505"/>
      <c r="AB28" s="505"/>
      <c r="AC28" s="505"/>
      <c r="AD28" s="505"/>
      <c r="AE28" s="505"/>
      <c r="AF28" s="505"/>
    </row>
    <row r="29" spans="1:32" s="506" customFormat="1" ht="30" customHeight="1" thickTop="1" thickBot="1">
      <c r="A29" s="898"/>
      <c r="B29" s="843"/>
      <c r="C29" s="562">
        <v>3</v>
      </c>
      <c r="D29" s="563" t="s">
        <v>36</v>
      </c>
      <c r="E29" s="652"/>
      <c r="F29" s="646"/>
      <c r="G29" s="646"/>
      <c r="H29" s="652"/>
      <c r="I29" s="652"/>
      <c r="J29" s="652"/>
      <c r="K29" s="646"/>
      <c r="L29" s="646" t="s">
        <v>478</v>
      </c>
      <c r="M29" s="646" t="s">
        <v>478</v>
      </c>
      <c r="N29" s="646"/>
      <c r="O29" s="646" t="s">
        <v>318</v>
      </c>
      <c r="P29" s="646" t="s">
        <v>441</v>
      </c>
      <c r="Q29" s="646" t="s">
        <v>318</v>
      </c>
      <c r="R29" s="538"/>
      <c r="S29" s="538"/>
      <c r="T29" s="538"/>
      <c r="U29" s="538" t="s">
        <v>472</v>
      </c>
      <c r="V29" s="703" t="s">
        <v>379</v>
      </c>
      <c r="W29" s="704">
        <v>2</v>
      </c>
      <c r="X29" s="865"/>
      <c r="Y29" s="858"/>
      <c r="Z29" s="505"/>
      <c r="AA29" s="505"/>
      <c r="AB29" s="505"/>
      <c r="AC29" s="505"/>
      <c r="AD29" s="505"/>
      <c r="AE29" s="505"/>
      <c r="AF29" s="505"/>
    </row>
    <row r="30" spans="1:32" s="506" customFormat="1" ht="30" customHeight="1" thickTop="1" thickBot="1">
      <c r="A30" s="898"/>
      <c r="B30" s="843"/>
      <c r="C30" s="564">
        <v>3</v>
      </c>
      <c r="D30" s="565" t="s">
        <v>37</v>
      </c>
      <c r="E30" s="653"/>
      <c r="F30" s="538"/>
      <c r="G30" s="538"/>
      <c r="H30" s="653"/>
      <c r="I30" s="653"/>
      <c r="J30" s="653"/>
      <c r="K30" s="288"/>
      <c r="L30" s="643"/>
      <c r="M30" s="643"/>
      <c r="N30" s="643"/>
      <c r="O30" s="643"/>
      <c r="P30" s="643"/>
      <c r="Q30" s="643"/>
      <c r="R30" s="538"/>
      <c r="S30" s="538"/>
      <c r="T30" s="538"/>
      <c r="U30" s="538"/>
      <c r="V30" s="705" t="s">
        <v>380</v>
      </c>
      <c r="W30" s="702">
        <v>3</v>
      </c>
      <c r="X30" s="865"/>
      <c r="Y30" s="858"/>
      <c r="Z30" s="505"/>
      <c r="AA30" s="505"/>
      <c r="AB30" s="505"/>
      <c r="AC30" s="505"/>
      <c r="AD30" s="505"/>
      <c r="AE30" s="505"/>
      <c r="AF30" s="505"/>
    </row>
    <row r="31" spans="1:32" s="519" customFormat="1" ht="30" customHeight="1" thickTop="1" thickBot="1">
      <c r="A31" s="898"/>
      <c r="B31" s="843"/>
      <c r="C31" s="566">
        <v>4</v>
      </c>
      <c r="D31" s="567" t="s">
        <v>38</v>
      </c>
      <c r="E31" s="515"/>
      <c r="F31" s="644"/>
      <c r="G31" s="804"/>
      <c r="H31" s="515"/>
      <c r="I31" s="644"/>
      <c r="J31" s="644"/>
      <c r="K31" s="511"/>
      <c r="L31" s="644" t="s">
        <v>423</v>
      </c>
      <c r="M31" s="644" t="s">
        <v>423</v>
      </c>
      <c r="N31" s="644" t="s">
        <v>450</v>
      </c>
      <c r="O31" s="644" t="s">
        <v>403</v>
      </c>
      <c r="P31" s="644" t="s">
        <v>423</v>
      </c>
      <c r="Q31" s="644" t="s">
        <v>403</v>
      </c>
      <c r="R31" s="549" t="s">
        <v>437</v>
      </c>
      <c r="S31" s="549"/>
      <c r="T31" s="549" t="s">
        <v>454</v>
      </c>
      <c r="U31" s="549" t="s">
        <v>437</v>
      </c>
      <c r="V31" s="706" t="s">
        <v>381</v>
      </c>
      <c r="W31" s="707">
        <v>4</v>
      </c>
      <c r="X31" s="865"/>
      <c r="Y31" s="858"/>
      <c r="Z31" s="518"/>
      <c r="AA31" s="518"/>
      <c r="AB31" s="518"/>
      <c r="AC31" s="518"/>
      <c r="AD31" s="518"/>
      <c r="AE31" s="518"/>
      <c r="AF31" s="518"/>
    </row>
    <row r="32" spans="1:32" s="506" customFormat="1" ht="30" customHeight="1" thickTop="1" thickBot="1">
      <c r="A32" s="898"/>
      <c r="B32" s="844"/>
      <c r="C32" s="568">
        <v>5</v>
      </c>
      <c r="D32" s="569" t="s">
        <v>39</v>
      </c>
      <c r="E32" s="611"/>
      <c r="F32" s="645"/>
      <c r="G32" s="805"/>
      <c r="H32" s="611"/>
      <c r="I32" s="611"/>
      <c r="J32" s="611"/>
      <c r="K32" s="522"/>
      <c r="L32" s="645" t="s">
        <v>452</v>
      </c>
      <c r="M32" s="645" t="s">
        <v>452</v>
      </c>
      <c r="N32" s="645" t="s">
        <v>451</v>
      </c>
      <c r="O32" s="645" t="s">
        <v>402</v>
      </c>
      <c r="P32" s="645" t="s">
        <v>66</v>
      </c>
      <c r="Q32" s="645" t="s">
        <v>402</v>
      </c>
      <c r="R32" s="553" t="s">
        <v>414</v>
      </c>
      <c r="S32" s="553"/>
      <c r="T32" s="553" t="s">
        <v>455</v>
      </c>
      <c r="U32" s="553" t="s">
        <v>415</v>
      </c>
      <c r="V32" s="703" t="s">
        <v>382</v>
      </c>
      <c r="W32" s="708">
        <v>5</v>
      </c>
      <c r="X32" s="866"/>
      <c r="Y32" s="858"/>
      <c r="Z32" s="505"/>
      <c r="AA32" s="505"/>
      <c r="AB32" s="505"/>
      <c r="AC32" s="505"/>
      <c r="AD32" s="505"/>
      <c r="AE32" s="505"/>
      <c r="AF32" s="505"/>
    </row>
    <row r="33" spans="1:32" s="506" customFormat="1" ht="30" customHeight="1" thickBot="1">
      <c r="A33" s="898"/>
      <c r="B33" s="898" t="s">
        <v>30</v>
      </c>
      <c r="C33" s="562">
        <v>6</v>
      </c>
      <c r="D33" s="563" t="s">
        <v>40</v>
      </c>
      <c r="E33" s="652"/>
      <c r="F33" s="642"/>
      <c r="G33" s="802"/>
      <c r="H33" s="816"/>
      <c r="I33" s="652"/>
      <c r="J33" s="652"/>
      <c r="K33" s="642"/>
      <c r="L33" s="643" t="s">
        <v>477</v>
      </c>
      <c r="M33" s="643" t="s">
        <v>477</v>
      </c>
      <c r="N33" s="643" t="s">
        <v>449</v>
      </c>
      <c r="O33" s="643" t="s">
        <v>298</v>
      </c>
      <c r="P33" s="643" t="s">
        <v>440</v>
      </c>
      <c r="Q33" s="643" t="s">
        <v>298</v>
      </c>
      <c r="R33" s="538" t="s">
        <v>438</v>
      </c>
      <c r="S33" s="538"/>
      <c r="T33" s="538"/>
      <c r="U33" s="538"/>
      <c r="V33" s="703" t="s">
        <v>40</v>
      </c>
      <c r="W33" s="704">
        <v>6</v>
      </c>
      <c r="X33" s="859" t="s">
        <v>30</v>
      </c>
      <c r="Y33" s="858"/>
      <c r="Z33" s="505"/>
      <c r="AA33" s="505"/>
      <c r="AB33" s="505"/>
      <c r="AC33" s="505"/>
      <c r="AD33" s="505"/>
      <c r="AE33" s="505"/>
      <c r="AF33" s="505"/>
    </row>
    <row r="34" spans="1:32" s="506" customFormat="1" ht="30" customHeight="1" thickTop="1" thickBot="1">
      <c r="A34" s="898"/>
      <c r="B34" s="898"/>
      <c r="C34" s="564">
        <v>7</v>
      </c>
      <c r="D34" s="565" t="s">
        <v>41</v>
      </c>
      <c r="E34" s="652"/>
      <c r="F34" s="646"/>
      <c r="G34" s="646"/>
      <c r="H34" s="817"/>
      <c r="I34" s="652"/>
      <c r="J34" s="652"/>
      <c r="K34" s="646"/>
      <c r="L34" s="646" t="s">
        <v>478</v>
      </c>
      <c r="M34" s="646" t="s">
        <v>478</v>
      </c>
      <c r="N34" s="646"/>
      <c r="O34" s="646" t="s">
        <v>318</v>
      </c>
      <c r="P34" s="646" t="s">
        <v>441</v>
      </c>
      <c r="Q34" s="646" t="s">
        <v>318</v>
      </c>
      <c r="R34" s="538"/>
      <c r="S34" s="538"/>
      <c r="T34" s="538"/>
      <c r="U34" s="538"/>
      <c r="V34" s="705" t="s">
        <v>41</v>
      </c>
      <c r="W34" s="702">
        <v>7</v>
      </c>
      <c r="X34" s="860"/>
      <c r="Y34" s="858"/>
      <c r="Z34" s="505"/>
      <c r="AA34" s="505"/>
      <c r="AB34" s="505"/>
      <c r="AC34" s="505"/>
      <c r="AD34" s="505"/>
      <c r="AE34" s="505"/>
      <c r="AF34" s="505"/>
    </row>
    <row r="35" spans="1:32" s="506" customFormat="1" ht="30" customHeight="1" thickTop="1" thickBot="1">
      <c r="A35" s="898"/>
      <c r="B35" s="898"/>
      <c r="C35" s="562">
        <v>8</v>
      </c>
      <c r="D35" s="563" t="s">
        <v>42</v>
      </c>
      <c r="E35" s="653"/>
      <c r="F35" s="643"/>
      <c r="G35" s="646"/>
      <c r="H35" s="813"/>
      <c r="I35" s="653"/>
      <c r="J35" s="653"/>
      <c r="K35" s="288"/>
      <c r="L35" s="643"/>
      <c r="M35" s="643"/>
      <c r="N35" s="643"/>
      <c r="O35" s="643"/>
      <c r="P35" s="643"/>
      <c r="Q35" s="643"/>
      <c r="R35" s="538"/>
      <c r="S35" s="538"/>
      <c r="T35" s="538"/>
      <c r="U35" s="546"/>
      <c r="V35" s="703" t="s">
        <v>42</v>
      </c>
      <c r="W35" s="704">
        <v>8</v>
      </c>
      <c r="X35" s="860"/>
      <c r="Y35" s="858"/>
      <c r="Z35" s="505"/>
      <c r="AA35" s="505"/>
      <c r="AB35" s="505"/>
      <c r="AC35" s="505"/>
      <c r="AD35" s="505"/>
      <c r="AE35" s="505"/>
      <c r="AF35" s="505"/>
    </row>
    <row r="36" spans="1:32" s="573" customFormat="1" ht="30" customHeight="1" thickTop="1" thickBot="1">
      <c r="A36" s="898"/>
      <c r="B36" s="898"/>
      <c r="C36" s="570">
        <v>9</v>
      </c>
      <c r="D36" s="571" t="s">
        <v>43</v>
      </c>
      <c r="E36" s="515"/>
      <c r="F36" s="644"/>
      <c r="G36" s="804"/>
      <c r="H36" s="814"/>
      <c r="I36" s="644"/>
      <c r="J36" s="644"/>
      <c r="K36" s="511"/>
      <c r="L36" s="644" t="s">
        <v>423</v>
      </c>
      <c r="M36" s="644" t="s">
        <v>423</v>
      </c>
      <c r="N36" s="644" t="s">
        <v>450</v>
      </c>
      <c r="O36" s="644" t="s">
        <v>403</v>
      </c>
      <c r="P36" s="644" t="s">
        <v>423</v>
      </c>
      <c r="Q36" s="644" t="s">
        <v>403</v>
      </c>
      <c r="R36" s="549" t="s">
        <v>437</v>
      </c>
      <c r="S36" s="549"/>
      <c r="T36" s="549"/>
      <c r="U36" s="549"/>
      <c r="V36" s="709" t="s">
        <v>43</v>
      </c>
      <c r="W36" s="710">
        <v>9</v>
      </c>
      <c r="X36" s="860"/>
      <c r="Y36" s="858"/>
      <c r="Z36" s="572"/>
      <c r="AA36" s="572"/>
      <c r="AB36" s="572"/>
      <c r="AC36" s="572"/>
      <c r="AD36" s="572"/>
      <c r="AE36" s="572"/>
      <c r="AF36" s="572"/>
    </row>
    <row r="37" spans="1:32" s="506" customFormat="1" ht="30" customHeight="1" thickTop="1" thickBot="1">
      <c r="A37" s="898"/>
      <c r="B37" s="898"/>
      <c r="C37" s="574">
        <v>10</v>
      </c>
      <c r="D37" s="563" t="s">
        <v>44</v>
      </c>
      <c r="E37" s="611"/>
      <c r="F37" s="645"/>
      <c r="G37" s="805"/>
      <c r="H37" s="645"/>
      <c r="I37" s="611"/>
      <c r="J37" s="611"/>
      <c r="K37" s="522"/>
      <c r="L37" s="645" t="s">
        <v>452</v>
      </c>
      <c r="M37" s="645" t="s">
        <v>452</v>
      </c>
      <c r="N37" s="645" t="s">
        <v>451</v>
      </c>
      <c r="O37" s="645" t="s">
        <v>402</v>
      </c>
      <c r="P37" s="645" t="s">
        <v>66</v>
      </c>
      <c r="Q37" s="645" t="s">
        <v>402</v>
      </c>
      <c r="R37" s="553" t="s">
        <v>414</v>
      </c>
      <c r="S37" s="553"/>
      <c r="T37" s="553"/>
      <c r="U37" s="553"/>
      <c r="V37" s="703" t="s">
        <v>44</v>
      </c>
      <c r="W37" s="711">
        <v>10</v>
      </c>
      <c r="X37" s="861"/>
      <c r="Y37" s="858"/>
      <c r="Z37" s="505"/>
      <c r="AA37" s="505"/>
      <c r="AB37" s="505"/>
      <c r="AC37" s="505"/>
      <c r="AD37" s="505"/>
      <c r="AE37" s="505"/>
      <c r="AF37" s="505"/>
    </row>
    <row r="38" spans="1:32" s="506" customFormat="1" ht="30" customHeight="1" thickTop="1" thickBot="1">
      <c r="A38" s="895" t="s">
        <v>26</v>
      </c>
      <c r="B38" s="837" t="s">
        <v>50</v>
      </c>
      <c r="C38" s="838"/>
      <c r="D38" s="838"/>
      <c r="E38" s="529" t="str">
        <f>E27</f>
        <v>T16OTO</v>
      </c>
      <c r="F38" s="530" t="str">
        <f>F5</f>
        <v>C16OTO1</v>
      </c>
      <c r="G38" s="744" t="str">
        <f>G5</f>
        <v>C16OTO2</v>
      </c>
      <c r="H38" s="529" t="str">
        <f>H5</f>
        <v>C16OTO3</v>
      </c>
      <c r="I38" s="532" t="str">
        <f>I5</f>
        <v>C16OTO4(1)</v>
      </c>
      <c r="J38" s="575" t="str">
        <f t="shared" ref="J38:M38" si="5">J27</f>
        <v>C16OTO4(2)</v>
      </c>
      <c r="K38" s="772" t="str">
        <f t="shared" si="5"/>
        <v>C16OTO-AUTO</v>
      </c>
      <c r="L38" s="775" t="str">
        <f t="shared" si="5"/>
        <v>C17OTO1</v>
      </c>
      <c r="M38" s="774" t="str">
        <f t="shared" si="5"/>
        <v>C17OTO2</v>
      </c>
      <c r="N38" s="774" t="str">
        <f>N5</f>
        <v>C17OTO3</v>
      </c>
      <c r="O38" s="774" t="str">
        <f>O16</f>
        <v>C17OTO4</v>
      </c>
      <c r="P38" s="774" t="str">
        <f>P27</f>
        <v>C17OTO5</v>
      </c>
      <c r="Q38" s="774" t="str">
        <f>Q27</f>
        <v>C17OTO7</v>
      </c>
      <c r="R38" s="533" t="str">
        <f>R5</f>
        <v>C16TP</v>
      </c>
      <c r="S38" s="534" t="str">
        <f>S5</f>
        <v>C17TP</v>
      </c>
      <c r="T38" s="534" t="str">
        <f>T5</f>
        <v>C18TP</v>
      </c>
      <c r="U38" s="534" t="str">
        <f>U5</f>
        <v>T18TP</v>
      </c>
      <c r="V38" s="863"/>
      <c r="W38" s="863"/>
      <c r="X38" s="864"/>
      <c r="Y38" s="855" t="s">
        <v>26</v>
      </c>
      <c r="Z38" s="505"/>
      <c r="AA38" s="505"/>
      <c r="AB38" s="505"/>
      <c r="AC38" s="505"/>
      <c r="AD38" s="505"/>
      <c r="AE38" s="505"/>
      <c r="AF38" s="505"/>
    </row>
    <row r="39" spans="1:32" s="506" customFormat="1" ht="30" customHeight="1" thickTop="1" thickBot="1">
      <c r="A39" s="895"/>
      <c r="B39" s="842" t="s">
        <v>29</v>
      </c>
      <c r="C39" s="576">
        <v>1</v>
      </c>
      <c r="D39" s="647" t="s">
        <v>35</v>
      </c>
      <c r="E39" s="652"/>
      <c r="F39" s="642" t="s">
        <v>434</v>
      </c>
      <c r="G39" s="642" t="s">
        <v>434</v>
      </c>
      <c r="H39" s="652"/>
      <c r="I39" s="642"/>
      <c r="J39" s="642"/>
      <c r="K39" s="642"/>
      <c r="L39" s="642" t="s">
        <v>399</v>
      </c>
      <c r="M39" s="643"/>
      <c r="N39" s="643" t="s">
        <v>298</v>
      </c>
      <c r="O39" s="643" t="s">
        <v>287</v>
      </c>
      <c r="P39" s="642"/>
      <c r="Q39" s="643" t="s">
        <v>287</v>
      </c>
      <c r="R39" s="538" t="s">
        <v>442</v>
      </c>
      <c r="S39" s="538" t="s">
        <v>442</v>
      </c>
      <c r="T39" s="538" t="s">
        <v>469</v>
      </c>
      <c r="U39" s="538" t="s">
        <v>471</v>
      </c>
      <c r="V39" s="712" t="s">
        <v>378</v>
      </c>
      <c r="W39" s="713">
        <v>1</v>
      </c>
      <c r="X39" s="893" t="s">
        <v>29</v>
      </c>
      <c r="Y39" s="855"/>
      <c r="Z39" s="505"/>
      <c r="AA39" s="505"/>
      <c r="AB39" s="505"/>
      <c r="AC39" s="505"/>
      <c r="AD39" s="505"/>
      <c r="AE39" s="505"/>
      <c r="AF39" s="505"/>
    </row>
    <row r="40" spans="1:32" s="506" customFormat="1" ht="30" customHeight="1" thickTop="1">
      <c r="A40" s="895"/>
      <c r="B40" s="843"/>
      <c r="C40" s="577">
        <v>2</v>
      </c>
      <c r="D40" s="648" t="s">
        <v>36</v>
      </c>
      <c r="E40" s="652"/>
      <c r="F40" s="646" t="s">
        <v>435</v>
      </c>
      <c r="G40" s="646" t="s">
        <v>435</v>
      </c>
      <c r="H40" s="652"/>
      <c r="I40" s="643"/>
      <c r="J40" s="643"/>
      <c r="K40" s="646"/>
      <c r="L40" s="646" t="s">
        <v>400</v>
      </c>
      <c r="M40" s="646"/>
      <c r="N40" s="646" t="s">
        <v>318</v>
      </c>
      <c r="O40" s="646" t="s">
        <v>456</v>
      </c>
      <c r="P40" s="646"/>
      <c r="Q40" s="646" t="s">
        <v>456</v>
      </c>
      <c r="R40" s="538" t="s">
        <v>443</v>
      </c>
      <c r="S40" s="538" t="s">
        <v>443</v>
      </c>
      <c r="T40" s="538" t="s">
        <v>470</v>
      </c>
      <c r="U40" s="538" t="s">
        <v>472</v>
      </c>
      <c r="V40" s="714" t="s">
        <v>379</v>
      </c>
      <c r="W40" s="715">
        <v>2</v>
      </c>
      <c r="X40" s="839"/>
      <c r="Y40" s="855"/>
      <c r="Z40" s="505"/>
      <c r="AA40" s="505"/>
      <c r="AB40" s="505"/>
      <c r="AC40" s="505"/>
      <c r="AD40" s="505"/>
      <c r="AE40" s="505"/>
      <c r="AF40" s="505"/>
    </row>
    <row r="41" spans="1:32" s="506" customFormat="1" ht="30" customHeight="1" thickBot="1">
      <c r="A41" s="895"/>
      <c r="B41" s="843"/>
      <c r="C41" s="579">
        <v>3</v>
      </c>
      <c r="D41" s="649" t="s">
        <v>37</v>
      </c>
      <c r="E41" s="653"/>
      <c r="F41" s="538"/>
      <c r="G41" s="538"/>
      <c r="H41" s="653"/>
      <c r="I41" s="646"/>
      <c r="J41" s="646"/>
      <c r="K41" s="288"/>
      <c r="L41" s="785" t="s">
        <v>401</v>
      </c>
      <c r="M41" s="643"/>
      <c r="N41" s="643"/>
      <c r="O41" s="646"/>
      <c r="P41" s="511"/>
      <c r="Q41" s="646"/>
      <c r="R41" s="538"/>
      <c r="S41" s="538"/>
      <c r="T41" s="538"/>
      <c r="U41" s="538"/>
      <c r="V41" s="716" t="s">
        <v>380</v>
      </c>
      <c r="W41" s="717">
        <v>3</v>
      </c>
      <c r="X41" s="839"/>
      <c r="Y41" s="855"/>
      <c r="Z41" s="505"/>
      <c r="AA41" s="505"/>
      <c r="AB41" s="505"/>
      <c r="AC41" s="505"/>
      <c r="AD41" s="505"/>
      <c r="AE41" s="505"/>
      <c r="AF41" s="505"/>
    </row>
    <row r="42" spans="1:32" s="519" customFormat="1" ht="30" customHeight="1" thickTop="1">
      <c r="A42" s="895"/>
      <c r="B42" s="843"/>
      <c r="C42" s="581">
        <v>4</v>
      </c>
      <c r="D42" s="650" t="s">
        <v>38</v>
      </c>
      <c r="E42" s="515"/>
      <c r="F42" s="644" t="s">
        <v>403</v>
      </c>
      <c r="G42" s="644" t="s">
        <v>403</v>
      </c>
      <c r="H42" s="515"/>
      <c r="I42" s="644"/>
      <c r="J42" s="644"/>
      <c r="K42" s="511"/>
      <c r="L42" s="644" t="s">
        <v>481</v>
      </c>
      <c r="M42" s="644"/>
      <c r="N42" s="644" t="s">
        <v>403</v>
      </c>
      <c r="O42" s="644" t="s">
        <v>398</v>
      </c>
      <c r="P42" s="511"/>
      <c r="Q42" s="644" t="s">
        <v>398</v>
      </c>
      <c r="R42" s="549" t="s">
        <v>444</v>
      </c>
      <c r="S42" s="549" t="s">
        <v>444</v>
      </c>
      <c r="T42" s="549" t="s">
        <v>437</v>
      </c>
      <c r="U42" s="549" t="s">
        <v>437</v>
      </c>
      <c r="V42" s="718" t="s">
        <v>381</v>
      </c>
      <c r="W42" s="719">
        <v>4</v>
      </c>
      <c r="X42" s="839"/>
      <c r="Y42" s="855"/>
      <c r="Z42" s="518"/>
      <c r="AA42" s="518">
        <f>+X3</f>
        <v>0</v>
      </c>
      <c r="AB42" s="518"/>
      <c r="AC42" s="518"/>
      <c r="AD42" s="518"/>
      <c r="AE42" s="518"/>
      <c r="AF42" s="518"/>
    </row>
    <row r="43" spans="1:32" s="506" customFormat="1" ht="30" customHeight="1" thickBot="1">
      <c r="A43" s="895"/>
      <c r="B43" s="844"/>
      <c r="C43" s="582">
        <v>5</v>
      </c>
      <c r="D43" s="651" t="s">
        <v>39</v>
      </c>
      <c r="E43" s="611"/>
      <c r="F43" s="645" t="s">
        <v>402</v>
      </c>
      <c r="G43" s="645" t="s">
        <v>402</v>
      </c>
      <c r="H43" s="611"/>
      <c r="I43" s="645"/>
      <c r="J43" s="645"/>
      <c r="K43" s="522"/>
      <c r="L43" s="645" t="s">
        <v>479</v>
      </c>
      <c r="M43" s="645"/>
      <c r="N43" s="645" t="s">
        <v>452</v>
      </c>
      <c r="O43" s="645" t="s">
        <v>34</v>
      </c>
      <c r="P43" s="522"/>
      <c r="Q43" s="645" t="s">
        <v>34</v>
      </c>
      <c r="R43" s="553" t="s">
        <v>414</v>
      </c>
      <c r="S43" s="553" t="s">
        <v>414</v>
      </c>
      <c r="T43" s="553" t="s">
        <v>406</v>
      </c>
      <c r="U43" s="553" t="s">
        <v>415</v>
      </c>
      <c r="V43" s="714" t="s">
        <v>382</v>
      </c>
      <c r="W43" s="720">
        <v>5</v>
      </c>
      <c r="X43" s="894"/>
      <c r="Y43" s="855"/>
      <c r="Z43" s="505"/>
      <c r="AA43" s="505"/>
      <c r="AB43" s="505"/>
      <c r="AC43" s="505"/>
      <c r="AD43" s="505"/>
      <c r="AE43" s="505"/>
      <c r="AF43" s="505"/>
    </row>
    <row r="44" spans="1:32" s="506" customFormat="1" ht="30" customHeight="1">
      <c r="A44" s="895"/>
      <c r="B44" s="896" t="s">
        <v>30</v>
      </c>
      <c r="C44" s="577">
        <v>6</v>
      </c>
      <c r="D44" s="578" t="s">
        <v>40</v>
      </c>
      <c r="E44" s="652"/>
      <c r="F44" s="642" t="s">
        <v>434</v>
      </c>
      <c r="G44" s="642" t="s">
        <v>434</v>
      </c>
      <c r="H44" s="652"/>
      <c r="I44" s="642"/>
      <c r="J44" s="642"/>
      <c r="K44" s="642"/>
      <c r="L44" s="642" t="s">
        <v>399</v>
      </c>
      <c r="M44" s="643"/>
      <c r="N44" s="643" t="s">
        <v>298</v>
      </c>
      <c r="O44" s="643" t="s">
        <v>287</v>
      </c>
      <c r="P44" s="643" t="s">
        <v>287</v>
      </c>
      <c r="Q44" s="643" t="s">
        <v>287</v>
      </c>
      <c r="R44" s="538" t="s">
        <v>442</v>
      </c>
      <c r="S44" s="538" t="s">
        <v>442</v>
      </c>
      <c r="T44" s="538" t="s">
        <v>469</v>
      </c>
      <c r="U44" s="538"/>
      <c r="V44" s="714" t="s">
        <v>40</v>
      </c>
      <c r="W44" s="715">
        <v>6</v>
      </c>
      <c r="X44" s="867" t="s">
        <v>30</v>
      </c>
      <c r="Y44" s="855"/>
      <c r="Z44" s="505"/>
      <c r="AA44" s="505"/>
      <c r="AB44" s="505"/>
      <c r="AC44" s="505"/>
      <c r="AD44" s="505"/>
      <c r="AE44" s="505"/>
      <c r="AF44" s="505"/>
    </row>
    <row r="45" spans="1:32" s="506" customFormat="1" ht="30" customHeight="1" thickBot="1">
      <c r="A45" s="895"/>
      <c r="B45" s="896"/>
      <c r="C45" s="579">
        <v>7</v>
      </c>
      <c r="D45" s="580" t="s">
        <v>41</v>
      </c>
      <c r="E45" s="652"/>
      <c r="F45" s="646" t="s">
        <v>435</v>
      </c>
      <c r="G45" s="646" t="s">
        <v>435</v>
      </c>
      <c r="H45" s="652"/>
      <c r="I45" s="643"/>
      <c r="J45" s="643"/>
      <c r="K45" s="646"/>
      <c r="L45" s="646" t="s">
        <v>400</v>
      </c>
      <c r="M45" s="646"/>
      <c r="N45" s="646" t="s">
        <v>318</v>
      </c>
      <c r="O45" s="646" t="s">
        <v>456</v>
      </c>
      <c r="P45" s="646" t="s">
        <v>432</v>
      </c>
      <c r="Q45" s="646" t="s">
        <v>456</v>
      </c>
      <c r="R45" s="538" t="s">
        <v>443</v>
      </c>
      <c r="S45" s="538" t="s">
        <v>443</v>
      </c>
      <c r="T45" s="538" t="s">
        <v>470</v>
      </c>
      <c r="U45" s="538"/>
      <c r="V45" s="716" t="s">
        <v>41</v>
      </c>
      <c r="W45" s="717">
        <v>7</v>
      </c>
      <c r="X45" s="868"/>
      <c r="Y45" s="855"/>
      <c r="Z45" s="505"/>
      <c r="AA45" s="505"/>
      <c r="AB45" s="505"/>
      <c r="AC45" s="505"/>
      <c r="AD45" s="505"/>
      <c r="AE45" s="505"/>
      <c r="AF45" s="505"/>
    </row>
    <row r="46" spans="1:32" s="506" customFormat="1" ht="30" customHeight="1" thickTop="1">
      <c r="A46" s="895"/>
      <c r="B46" s="896"/>
      <c r="C46" s="577">
        <v>8</v>
      </c>
      <c r="D46" s="578" t="s">
        <v>42</v>
      </c>
      <c r="E46" s="653"/>
      <c r="F46" s="538"/>
      <c r="G46" s="538"/>
      <c r="H46" s="653"/>
      <c r="I46" s="646"/>
      <c r="J46" s="646"/>
      <c r="K46" s="288"/>
      <c r="L46" s="785" t="s">
        <v>401</v>
      </c>
      <c r="M46" s="643"/>
      <c r="N46" s="643"/>
      <c r="O46" s="646"/>
      <c r="P46" s="643"/>
      <c r="Q46" s="646"/>
      <c r="R46" s="538"/>
      <c r="S46" s="538"/>
      <c r="T46" s="538"/>
      <c r="U46" s="546"/>
      <c r="V46" s="714" t="s">
        <v>42</v>
      </c>
      <c r="W46" s="715">
        <v>8</v>
      </c>
      <c r="X46" s="868"/>
      <c r="Y46" s="855"/>
      <c r="Z46" s="505"/>
      <c r="AA46" s="505"/>
      <c r="AB46" s="505"/>
      <c r="AC46" s="505"/>
      <c r="AD46" s="505"/>
      <c r="AE46" s="505"/>
      <c r="AF46" s="505"/>
    </row>
    <row r="47" spans="1:32" s="519" customFormat="1" ht="30" customHeight="1" thickBot="1">
      <c r="A47" s="895"/>
      <c r="B47" s="896"/>
      <c r="C47" s="583">
        <v>9</v>
      </c>
      <c r="D47" s="584" t="s">
        <v>43</v>
      </c>
      <c r="E47" s="515"/>
      <c r="F47" s="644" t="s">
        <v>403</v>
      </c>
      <c r="G47" s="644" t="s">
        <v>403</v>
      </c>
      <c r="H47" s="515"/>
      <c r="I47" s="644"/>
      <c r="J47" s="644"/>
      <c r="K47" s="511"/>
      <c r="L47" s="644" t="s">
        <v>481</v>
      </c>
      <c r="M47" s="644"/>
      <c r="N47" s="644" t="s">
        <v>403</v>
      </c>
      <c r="O47" s="644" t="s">
        <v>398</v>
      </c>
      <c r="P47" s="644" t="s">
        <v>423</v>
      </c>
      <c r="Q47" s="644" t="s">
        <v>398</v>
      </c>
      <c r="R47" s="549" t="s">
        <v>444</v>
      </c>
      <c r="S47" s="549" t="s">
        <v>444</v>
      </c>
      <c r="T47" s="549" t="s">
        <v>437</v>
      </c>
      <c r="U47" s="549"/>
      <c r="V47" s="721" t="s">
        <v>43</v>
      </c>
      <c r="W47" s="722">
        <v>9</v>
      </c>
      <c r="X47" s="868"/>
      <c r="Y47" s="855"/>
      <c r="Z47" s="518"/>
      <c r="AA47" s="518"/>
      <c r="AB47" s="518"/>
      <c r="AC47" s="518"/>
      <c r="AD47" s="518"/>
      <c r="AE47" s="518"/>
      <c r="AF47" s="518"/>
    </row>
    <row r="48" spans="1:32" s="506" customFormat="1" ht="30" customHeight="1" thickTop="1" thickBot="1">
      <c r="A48" s="895"/>
      <c r="B48" s="897"/>
      <c r="C48" s="577">
        <v>10</v>
      </c>
      <c r="D48" s="578" t="s">
        <v>44</v>
      </c>
      <c r="E48" s="611"/>
      <c r="F48" s="645" t="s">
        <v>402</v>
      </c>
      <c r="G48" s="645" t="s">
        <v>402</v>
      </c>
      <c r="H48" s="611"/>
      <c r="I48" s="645"/>
      <c r="J48" s="645"/>
      <c r="K48" s="522"/>
      <c r="L48" s="645" t="s">
        <v>479</v>
      </c>
      <c r="M48" s="645"/>
      <c r="N48" s="645" t="s">
        <v>452</v>
      </c>
      <c r="O48" s="645" t="s">
        <v>34</v>
      </c>
      <c r="P48" s="645" t="s">
        <v>431</v>
      </c>
      <c r="Q48" s="645" t="s">
        <v>34</v>
      </c>
      <c r="R48" s="553" t="s">
        <v>414</v>
      </c>
      <c r="S48" s="553" t="s">
        <v>414</v>
      </c>
      <c r="T48" s="553" t="s">
        <v>406</v>
      </c>
      <c r="U48" s="553"/>
      <c r="V48" s="714" t="s">
        <v>44</v>
      </c>
      <c r="W48" s="715">
        <v>10</v>
      </c>
      <c r="X48" s="869"/>
      <c r="Y48" s="855"/>
      <c r="Z48" s="505"/>
      <c r="AA48" s="505"/>
      <c r="AB48" s="505"/>
      <c r="AC48" s="505"/>
      <c r="AD48" s="505"/>
      <c r="AE48" s="505"/>
      <c r="AF48" s="505"/>
    </row>
    <row r="49" spans="1:32" s="506" customFormat="1" ht="30" customHeight="1" thickTop="1" thickBot="1">
      <c r="A49" s="880" t="s">
        <v>27</v>
      </c>
      <c r="B49" s="837" t="s">
        <v>50</v>
      </c>
      <c r="C49" s="838"/>
      <c r="D49" s="838"/>
      <c r="E49" s="529" t="str">
        <f t="shared" ref="E49:H49" si="6">E5</f>
        <v>T16OTO</v>
      </c>
      <c r="F49" s="585" t="str">
        <f t="shared" si="6"/>
        <v>C16OTO1</v>
      </c>
      <c r="G49" s="530" t="str">
        <f t="shared" si="6"/>
        <v>C16OTO2</v>
      </c>
      <c r="H49" s="529" t="str">
        <f t="shared" si="6"/>
        <v>C16OTO3</v>
      </c>
      <c r="I49" s="531" t="str">
        <f t="shared" ref="I49:M49" si="7">I38</f>
        <v>C16OTO4(1)</v>
      </c>
      <c r="J49" s="532" t="str">
        <f t="shared" si="7"/>
        <v>C16OTO4(2)</v>
      </c>
      <c r="K49" s="772" t="str">
        <f t="shared" si="7"/>
        <v>C16OTO-AUTO</v>
      </c>
      <c r="L49" s="775" t="str">
        <f t="shared" si="7"/>
        <v>C17OTO1</v>
      </c>
      <c r="M49" s="774" t="str">
        <f t="shared" si="7"/>
        <v>C17OTO2</v>
      </c>
      <c r="N49" s="774" t="str">
        <f>N38</f>
        <v>C17OTO3</v>
      </c>
      <c r="O49" s="774" t="str">
        <f>O38</f>
        <v>C17OTO4</v>
      </c>
      <c r="P49" s="774" t="str">
        <f>P38</f>
        <v>C17OTO5</v>
      </c>
      <c r="Q49" s="774" t="str">
        <f>Q38</f>
        <v>C17OTO7</v>
      </c>
      <c r="R49" s="533" t="str">
        <f>R5</f>
        <v>C16TP</v>
      </c>
      <c r="S49" s="534" t="str">
        <f>S5</f>
        <v>C17TP</v>
      </c>
      <c r="T49" s="534" t="str">
        <f>T5</f>
        <v>C18TP</v>
      </c>
      <c r="U49" s="534" t="str">
        <f>U5</f>
        <v>T18TP</v>
      </c>
      <c r="V49" s="838"/>
      <c r="W49" s="838"/>
      <c r="X49" s="862"/>
      <c r="Y49" s="874" t="s">
        <v>27</v>
      </c>
      <c r="Z49" s="505"/>
      <c r="AA49" s="505"/>
      <c r="AB49" s="505"/>
      <c r="AC49" s="505"/>
      <c r="AD49" s="505"/>
      <c r="AE49" s="505"/>
      <c r="AF49" s="505"/>
    </row>
    <row r="50" spans="1:32" s="506" customFormat="1" ht="30" customHeight="1" thickTop="1" thickBot="1">
      <c r="A50" s="880"/>
      <c r="B50" s="842" t="s">
        <v>29</v>
      </c>
      <c r="C50" s="586">
        <v>1</v>
      </c>
      <c r="D50" s="587" t="s">
        <v>35</v>
      </c>
      <c r="E50" s="652"/>
      <c r="F50" s="642" t="s">
        <v>434</v>
      </c>
      <c r="G50" s="642" t="s">
        <v>434</v>
      </c>
      <c r="H50" s="652"/>
      <c r="I50" s="652"/>
      <c r="J50" s="652"/>
      <c r="K50" s="642"/>
      <c r="L50" s="643" t="s">
        <v>477</v>
      </c>
      <c r="M50" s="643" t="s">
        <v>477</v>
      </c>
      <c r="N50" s="643" t="s">
        <v>477</v>
      </c>
      <c r="O50" s="642" t="s">
        <v>399</v>
      </c>
      <c r="P50" s="643" t="s">
        <v>287</v>
      </c>
      <c r="Q50" s="642"/>
      <c r="R50" s="538" t="s">
        <v>457</v>
      </c>
      <c r="S50" s="538" t="s">
        <v>457</v>
      </c>
      <c r="T50" s="538" t="s">
        <v>445</v>
      </c>
      <c r="U50" s="538" t="s">
        <v>467</v>
      </c>
      <c r="V50" s="723" t="s">
        <v>378</v>
      </c>
      <c r="W50" s="724">
        <v>2</v>
      </c>
      <c r="X50" s="865" t="s">
        <v>29</v>
      </c>
      <c r="Y50" s="874"/>
      <c r="Z50" s="505"/>
      <c r="AA50" s="505"/>
      <c r="AB50" s="505"/>
      <c r="AC50" s="505"/>
      <c r="AD50" s="505"/>
      <c r="AE50" s="505"/>
      <c r="AF50" s="505"/>
    </row>
    <row r="51" spans="1:32" s="506" customFormat="1" ht="30" customHeight="1" thickTop="1" thickBot="1">
      <c r="A51" s="880"/>
      <c r="B51" s="843"/>
      <c r="C51" s="588">
        <v>2</v>
      </c>
      <c r="D51" s="589" t="s">
        <v>36</v>
      </c>
      <c r="E51" s="652"/>
      <c r="F51" s="646" t="s">
        <v>435</v>
      </c>
      <c r="G51" s="646" t="s">
        <v>435</v>
      </c>
      <c r="H51" s="652"/>
      <c r="I51" s="652"/>
      <c r="J51" s="652"/>
      <c r="K51" s="646"/>
      <c r="L51" s="646" t="s">
        <v>478</v>
      </c>
      <c r="M51" s="646" t="s">
        <v>478</v>
      </c>
      <c r="N51" s="646" t="s">
        <v>478</v>
      </c>
      <c r="O51" s="646" t="s">
        <v>400</v>
      </c>
      <c r="P51" s="646" t="s">
        <v>458</v>
      </c>
      <c r="Q51" s="646"/>
      <c r="R51" s="538"/>
      <c r="S51" s="538"/>
      <c r="T51" s="538"/>
      <c r="U51" s="538" t="s">
        <v>468</v>
      </c>
      <c r="V51" s="725" t="s">
        <v>379</v>
      </c>
      <c r="W51" s="726">
        <v>3</v>
      </c>
      <c r="X51" s="865"/>
      <c r="Y51" s="874"/>
      <c r="Z51" s="505"/>
      <c r="AA51" s="505"/>
      <c r="AB51" s="505"/>
      <c r="AC51" s="505"/>
      <c r="AD51" s="505"/>
      <c r="AE51" s="505"/>
      <c r="AF51" s="505"/>
    </row>
    <row r="52" spans="1:32" s="506" customFormat="1" ht="30" customHeight="1" thickTop="1" thickBot="1">
      <c r="A52" s="880"/>
      <c r="B52" s="843"/>
      <c r="C52" s="590">
        <v>3</v>
      </c>
      <c r="D52" s="591" t="s">
        <v>37</v>
      </c>
      <c r="E52" s="653"/>
      <c r="F52" s="538"/>
      <c r="G52" s="538"/>
      <c r="H52" s="653"/>
      <c r="I52" s="653"/>
      <c r="J52" s="653"/>
      <c r="K52" s="288"/>
      <c r="L52" s="643"/>
      <c r="M52" s="643"/>
      <c r="N52" s="643"/>
      <c r="O52" s="785" t="s">
        <v>401</v>
      </c>
      <c r="P52" s="643"/>
      <c r="Q52" s="511"/>
      <c r="R52" s="538"/>
      <c r="S52" s="538"/>
      <c r="T52" s="538"/>
      <c r="U52" s="538"/>
      <c r="V52" s="727" t="s">
        <v>380</v>
      </c>
      <c r="W52" s="724">
        <v>4</v>
      </c>
      <c r="X52" s="865"/>
      <c r="Y52" s="874"/>
      <c r="Z52" s="505"/>
      <c r="AA52" s="505"/>
      <c r="AB52" s="505"/>
      <c r="AC52" s="505"/>
      <c r="AD52" s="505"/>
      <c r="AE52" s="505"/>
      <c r="AF52" s="505"/>
    </row>
    <row r="53" spans="1:32" s="519" customFormat="1" ht="30" customHeight="1" thickTop="1" thickBot="1">
      <c r="A53" s="880"/>
      <c r="B53" s="843"/>
      <c r="C53" s="592">
        <v>4</v>
      </c>
      <c r="D53" s="593" t="s">
        <v>38</v>
      </c>
      <c r="E53" s="515"/>
      <c r="F53" s="644" t="s">
        <v>403</v>
      </c>
      <c r="G53" s="644" t="s">
        <v>403</v>
      </c>
      <c r="H53" s="644"/>
      <c r="I53" s="644"/>
      <c r="J53" s="644"/>
      <c r="K53" s="511"/>
      <c r="L53" s="644" t="s">
        <v>423</v>
      </c>
      <c r="M53" s="644" t="s">
        <v>423</v>
      </c>
      <c r="N53" s="644" t="s">
        <v>423</v>
      </c>
      <c r="O53" s="644" t="s">
        <v>448</v>
      </c>
      <c r="P53" s="644" t="s">
        <v>423</v>
      </c>
      <c r="Q53" s="511"/>
      <c r="R53" s="549" t="s">
        <v>437</v>
      </c>
      <c r="S53" s="549" t="s">
        <v>437</v>
      </c>
      <c r="T53" s="549" t="s">
        <v>437</v>
      </c>
      <c r="U53" s="549" t="s">
        <v>437</v>
      </c>
      <c r="V53" s="728" t="s">
        <v>381</v>
      </c>
      <c r="W53" s="729">
        <v>5</v>
      </c>
      <c r="X53" s="865"/>
      <c r="Y53" s="874"/>
      <c r="Z53" s="518"/>
      <c r="AA53" s="518"/>
      <c r="AB53" s="518"/>
      <c r="AC53" s="518"/>
      <c r="AD53" s="518"/>
      <c r="AE53" s="518"/>
      <c r="AF53" s="518"/>
    </row>
    <row r="54" spans="1:32" s="506" customFormat="1" ht="30" customHeight="1" thickTop="1" thickBot="1">
      <c r="A54" s="880"/>
      <c r="B54" s="844"/>
      <c r="C54" s="594">
        <v>5</v>
      </c>
      <c r="D54" s="595" t="s">
        <v>39</v>
      </c>
      <c r="E54" s="611"/>
      <c r="F54" s="645" t="s">
        <v>402</v>
      </c>
      <c r="G54" s="645" t="s">
        <v>402</v>
      </c>
      <c r="H54" s="611"/>
      <c r="I54" s="611"/>
      <c r="J54" s="611"/>
      <c r="K54" s="522"/>
      <c r="L54" s="645" t="s">
        <v>452</v>
      </c>
      <c r="M54" s="645" t="s">
        <v>452</v>
      </c>
      <c r="N54" s="645" t="s">
        <v>66</v>
      </c>
      <c r="O54" s="645" t="s">
        <v>447</v>
      </c>
      <c r="P54" s="645" t="s">
        <v>480</v>
      </c>
      <c r="Q54" s="522"/>
      <c r="R54" s="553" t="s">
        <v>415</v>
      </c>
      <c r="S54" s="553" t="s">
        <v>415</v>
      </c>
      <c r="T54" s="553" t="s">
        <v>407</v>
      </c>
      <c r="U54" s="553" t="s">
        <v>414</v>
      </c>
      <c r="V54" s="725" t="s">
        <v>382</v>
      </c>
      <c r="W54" s="730">
        <v>6</v>
      </c>
      <c r="X54" s="866"/>
      <c r="Y54" s="874"/>
      <c r="Z54" s="505"/>
      <c r="AA54" s="505"/>
      <c r="AB54" s="505"/>
      <c r="AC54" s="505"/>
      <c r="AD54" s="505"/>
      <c r="AE54" s="505"/>
      <c r="AF54" s="505"/>
    </row>
    <row r="55" spans="1:32" s="506" customFormat="1" ht="30" customHeight="1" thickBot="1">
      <c r="A55" s="880"/>
      <c r="B55" s="880" t="s">
        <v>30</v>
      </c>
      <c r="C55" s="588">
        <v>6</v>
      </c>
      <c r="D55" s="596" t="s">
        <v>40</v>
      </c>
      <c r="E55" s="652"/>
      <c r="F55" s="642" t="s">
        <v>434</v>
      </c>
      <c r="G55" s="642" t="s">
        <v>434</v>
      </c>
      <c r="H55" s="652"/>
      <c r="I55" s="652"/>
      <c r="J55" s="652"/>
      <c r="K55" s="642"/>
      <c r="L55" s="643" t="s">
        <v>459</v>
      </c>
      <c r="M55" s="643" t="s">
        <v>459</v>
      </c>
      <c r="N55" s="643" t="s">
        <v>477</v>
      </c>
      <c r="O55" s="642" t="s">
        <v>399</v>
      </c>
      <c r="P55" s="643"/>
      <c r="Q55" s="642"/>
      <c r="R55" s="538" t="s">
        <v>457</v>
      </c>
      <c r="S55" s="538" t="s">
        <v>457</v>
      </c>
      <c r="T55" s="538"/>
      <c r="U55" s="538"/>
      <c r="V55" s="725" t="s">
        <v>40</v>
      </c>
      <c r="W55" s="726">
        <v>7</v>
      </c>
      <c r="X55" s="899" t="s">
        <v>30</v>
      </c>
      <c r="Y55" s="874"/>
      <c r="Z55" s="505"/>
      <c r="AA55" s="505"/>
      <c r="AB55" s="505"/>
      <c r="AC55" s="505"/>
      <c r="AD55" s="505"/>
      <c r="AE55" s="505"/>
      <c r="AF55" s="505"/>
    </row>
    <row r="56" spans="1:32" s="506" customFormat="1" ht="30" customHeight="1" thickTop="1" thickBot="1">
      <c r="A56" s="880"/>
      <c r="B56" s="880"/>
      <c r="C56" s="588">
        <v>7</v>
      </c>
      <c r="D56" s="597" t="s">
        <v>41</v>
      </c>
      <c r="E56" s="652"/>
      <c r="F56" s="646" t="s">
        <v>435</v>
      </c>
      <c r="G56" s="646" t="s">
        <v>435</v>
      </c>
      <c r="H56" s="652"/>
      <c r="I56" s="652"/>
      <c r="J56" s="652"/>
      <c r="K56" s="646"/>
      <c r="L56" s="646" t="s">
        <v>473</v>
      </c>
      <c r="M56" s="646" t="s">
        <v>473</v>
      </c>
      <c r="N56" s="646" t="s">
        <v>478</v>
      </c>
      <c r="O56" s="646" t="s">
        <v>400</v>
      </c>
      <c r="P56" s="646"/>
      <c r="Q56" s="646"/>
      <c r="R56" s="538"/>
      <c r="S56" s="538"/>
      <c r="T56" s="538"/>
      <c r="U56" s="538"/>
      <c r="V56" s="727" t="s">
        <v>41</v>
      </c>
      <c r="W56" s="724">
        <v>8</v>
      </c>
      <c r="X56" s="900"/>
      <c r="Y56" s="874"/>
      <c r="Z56" s="505"/>
      <c r="AA56" s="505"/>
      <c r="AB56" s="505"/>
      <c r="AC56" s="505"/>
      <c r="AD56" s="505"/>
      <c r="AE56" s="505"/>
      <c r="AF56" s="505"/>
    </row>
    <row r="57" spans="1:32" s="506" customFormat="1" ht="30" customHeight="1" thickTop="1" thickBot="1">
      <c r="A57" s="880"/>
      <c r="B57" s="880"/>
      <c r="C57" s="588">
        <v>8</v>
      </c>
      <c r="D57" s="596" t="s">
        <v>42</v>
      </c>
      <c r="E57" s="653"/>
      <c r="F57" s="538"/>
      <c r="G57" s="538"/>
      <c r="H57" s="653"/>
      <c r="I57" s="653"/>
      <c r="J57" s="653"/>
      <c r="K57" s="288"/>
      <c r="L57" s="643" t="s">
        <v>426</v>
      </c>
      <c r="M57" s="643" t="s">
        <v>426</v>
      </c>
      <c r="N57" s="643"/>
      <c r="O57" s="785" t="s">
        <v>401</v>
      </c>
      <c r="P57" s="643"/>
      <c r="Q57" s="818"/>
      <c r="R57" s="538"/>
      <c r="S57" s="538"/>
      <c r="T57" s="538"/>
      <c r="U57" s="546"/>
      <c r="V57" s="725" t="s">
        <v>42</v>
      </c>
      <c r="W57" s="726">
        <v>9</v>
      </c>
      <c r="X57" s="900"/>
      <c r="Y57" s="874"/>
      <c r="Z57" s="505"/>
      <c r="AA57" s="505"/>
      <c r="AB57" s="505"/>
      <c r="AC57" s="505"/>
      <c r="AD57" s="505"/>
      <c r="AE57" s="505"/>
      <c r="AF57" s="505"/>
    </row>
    <row r="58" spans="1:32" s="519" customFormat="1" ht="30" customHeight="1" thickTop="1" thickBot="1">
      <c r="A58" s="880"/>
      <c r="B58" s="880"/>
      <c r="C58" s="592">
        <v>9</v>
      </c>
      <c r="D58" s="598" t="s">
        <v>43</v>
      </c>
      <c r="E58" s="515"/>
      <c r="F58" s="644" t="s">
        <v>403</v>
      </c>
      <c r="G58" s="644" t="s">
        <v>403</v>
      </c>
      <c r="H58" s="644"/>
      <c r="I58" s="644"/>
      <c r="J58" s="644"/>
      <c r="K58" s="511"/>
      <c r="L58" s="644" t="s">
        <v>398</v>
      </c>
      <c r="M58" s="644" t="s">
        <v>398</v>
      </c>
      <c r="N58" s="644" t="s">
        <v>423</v>
      </c>
      <c r="O58" s="644" t="s">
        <v>448</v>
      </c>
      <c r="P58" s="644"/>
      <c r="Q58" s="511"/>
      <c r="R58" s="549" t="s">
        <v>437</v>
      </c>
      <c r="S58" s="549" t="s">
        <v>437</v>
      </c>
      <c r="T58" s="549"/>
      <c r="U58" s="549"/>
      <c r="V58" s="731" t="s">
        <v>43</v>
      </c>
      <c r="W58" s="732">
        <v>10</v>
      </c>
      <c r="X58" s="900"/>
      <c r="Y58" s="874"/>
      <c r="Z58" s="518"/>
      <c r="AA58" s="518"/>
      <c r="AB58" s="518"/>
      <c r="AC58" s="518"/>
      <c r="AD58" s="518"/>
      <c r="AE58" s="518"/>
      <c r="AF58" s="518"/>
    </row>
    <row r="59" spans="1:32" s="506" customFormat="1" ht="30" customHeight="1" thickTop="1" thickBot="1">
      <c r="A59" s="880"/>
      <c r="B59" s="880"/>
      <c r="C59" s="588">
        <v>10</v>
      </c>
      <c r="D59" s="596" t="s">
        <v>44</v>
      </c>
      <c r="E59" s="611"/>
      <c r="F59" s="645" t="s">
        <v>402</v>
      </c>
      <c r="G59" s="645" t="s">
        <v>402</v>
      </c>
      <c r="H59" s="611"/>
      <c r="I59" s="611"/>
      <c r="J59" s="611"/>
      <c r="K59" s="522"/>
      <c r="L59" s="645" t="s">
        <v>474</v>
      </c>
      <c r="M59" s="645" t="s">
        <v>474</v>
      </c>
      <c r="N59" s="645" t="s">
        <v>66</v>
      </c>
      <c r="O59" s="645" t="s">
        <v>447</v>
      </c>
      <c r="P59" s="645"/>
      <c r="Q59" s="522"/>
      <c r="R59" s="553" t="s">
        <v>415</v>
      </c>
      <c r="S59" s="553" t="s">
        <v>415</v>
      </c>
      <c r="T59" s="553"/>
      <c r="U59" s="553"/>
      <c r="V59" s="725" t="s">
        <v>44</v>
      </c>
      <c r="W59" s="726">
        <v>11</v>
      </c>
      <c r="X59" s="900"/>
      <c r="Y59" s="874"/>
      <c r="Z59" s="505"/>
      <c r="AA59" s="505"/>
      <c r="AB59" s="505"/>
      <c r="AC59" s="505"/>
      <c r="AD59" s="505"/>
      <c r="AE59" s="505"/>
      <c r="AF59" s="505"/>
    </row>
    <row r="60" spans="1:32" s="506" customFormat="1" ht="30" customHeight="1" thickTop="1" thickBot="1">
      <c r="A60" s="892" t="s">
        <v>49</v>
      </c>
      <c r="B60" s="837" t="s">
        <v>50</v>
      </c>
      <c r="C60" s="838"/>
      <c r="D60" s="838"/>
      <c r="E60" s="529" t="str">
        <f t="shared" ref="E60:I60" si="8">E5</f>
        <v>T16OTO</v>
      </c>
      <c r="F60" s="529" t="str">
        <f t="shared" si="8"/>
        <v>C16OTO1</v>
      </c>
      <c r="G60" s="530" t="str">
        <f t="shared" si="8"/>
        <v>C16OTO2</v>
      </c>
      <c r="H60" s="529" t="str">
        <f t="shared" si="8"/>
        <v>C16OTO3</v>
      </c>
      <c r="I60" s="531" t="str">
        <f t="shared" si="8"/>
        <v>C16OTO4(1)</v>
      </c>
      <c r="J60" s="532" t="str">
        <f t="shared" ref="J60:M60" si="9">J49</f>
        <v>C16OTO4(2)</v>
      </c>
      <c r="K60" s="772" t="str">
        <f t="shared" si="9"/>
        <v>C16OTO-AUTO</v>
      </c>
      <c r="L60" s="775" t="str">
        <f t="shared" si="9"/>
        <v>C17OTO1</v>
      </c>
      <c r="M60" s="774" t="str">
        <f t="shared" si="9"/>
        <v>C17OTO2</v>
      </c>
      <c r="N60" s="774" t="str">
        <f>N49</f>
        <v>C17OTO3</v>
      </c>
      <c r="O60" s="774" t="str">
        <f>O49</f>
        <v>C17OTO4</v>
      </c>
      <c r="P60" s="774" t="str">
        <f>P49</f>
        <v>C17OTO5</v>
      </c>
      <c r="Q60" s="774" t="str">
        <f>Q49</f>
        <v>C17OTO7</v>
      </c>
      <c r="R60" s="533" t="str">
        <f>R5</f>
        <v>C16TP</v>
      </c>
      <c r="S60" s="534" t="str">
        <f>S5</f>
        <v>C17TP</v>
      </c>
      <c r="T60" s="534" t="str">
        <f>T5</f>
        <v>C18TP</v>
      </c>
      <c r="U60" s="534" t="str">
        <f>U5</f>
        <v>T18TP</v>
      </c>
      <c r="V60" s="838"/>
      <c r="W60" s="838"/>
      <c r="X60" s="862"/>
      <c r="Y60" s="876" t="s">
        <v>49</v>
      </c>
      <c r="Z60" s="505"/>
      <c r="AA60" s="505"/>
      <c r="AB60" s="505"/>
      <c r="AC60" s="505"/>
      <c r="AD60" s="505"/>
      <c r="AE60" s="505"/>
      <c r="AF60" s="505"/>
    </row>
    <row r="61" spans="1:32" s="506" customFormat="1" ht="30" customHeight="1" thickTop="1" thickBot="1">
      <c r="A61" s="892"/>
      <c r="B61" s="842" t="s">
        <v>29</v>
      </c>
      <c r="C61" s="599">
        <v>1</v>
      </c>
      <c r="D61" s="600" t="s">
        <v>35</v>
      </c>
      <c r="E61" s="802"/>
      <c r="F61" s="642"/>
      <c r="G61" s="642"/>
      <c r="H61" s="642"/>
      <c r="I61" s="642"/>
      <c r="J61" s="642"/>
      <c r="K61" s="642"/>
      <c r="L61" s="643" t="s">
        <v>475</v>
      </c>
      <c r="M61" s="643" t="s">
        <v>475</v>
      </c>
      <c r="N61" s="643" t="s">
        <v>462</v>
      </c>
      <c r="O61" s="642"/>
      <c r="P61" s="643"/>
      <c r="Q61" s="643" t="s">
        <v>463</v>
      </c>
      <c r="R61" s="803"/>
      <c r="S61" s="538"/>
      <c r="T61" s="538"/>
      <c r="U61" s="538" t="s">
        <v>453</v>
      </c>
      <c r="V61" s="733" t="s">
        <v>378</v>
      </c>
      <c r="W61" s="734">
        <v>2</v>
      </c>
      <c r="X61" s="865" t="s">
        <v>29</v>
      </c>
      <c r="Y61" s="876"/>
      <c r="Z61" s="505"/>
      <c r="AA61" s="505"/>
      <c r="AB61" s="505"/>
      <c r="AC61" s="505"/>
      <c r="AD61" s="505"/>
      <c r="AE61" s="505"/>
      <c r="AF61" s="505"/>
    </row>
    <row r="62" spans="1:32" s="506" customFormat="1" ht="30" customHeight="1" thickTop="1" thickBot="1">
      <c r="A62" s="892"/>
      <c r="B62" s="843"/>
      <c r="C62" s="601">
        <v>2</v>
      </c>
      <c r="D62" s="602" t="s">
        <v>36</v>
      </c>
      <c r="E62" s="646"/>
      <c r="F62" s="646"/>
      <c r="G62" s="646"/>
      <c r="H62" s="646"/>
      <c r="I62" s="646"/>
      <c r="J62" s="646"/>
      <c r="K62" s="646"/>
      <c r="L62" s="646" t="s">
        <v>476</v>
      </c>
      <c r="M62" s="646" t="s">
        <v>476</v>
      </c>
      <c r="N62" s="646" t="s">
        <v>342</v>
      </c>
      <c r="O62" s="646"/>
      <c r="P62" s="646"/>
      <c r="Q62" s="646" t="s">
        <v>464</v>
      </c>
      <c r="R62" s="538"/>
      <c r="S62" s="538"/>
      <c r="T62" s="538"/>
      <c r="U62" s="538"/>
      <c r="V62" s="735" t="s">
        <v>379</v>
      </c>
      <c r="W62" s="736">
        <v>3</v>
      </c>
      <c r="X62" s="865"/>
      <c r="Y62" s="876"/>
      <c r="Z62" s="505"/>
      <c r="AA62" s="505"/>
      <c r="AB62" s="505"/>
      <c r="AC62" s="505"/>
      <c r="AD62" s="505"/>
      <c r="AE62" s="505"/>
      <c r="AF62" s="505"/>
    </row>
    <row r="63" spans="1:32" s="506" customFormat="1" ht="30" customHeight="1" thickTop="1" thickBot="1">
      <c r="A63" s="892"/>
      <c r="B63" s="843"/>
      <c r="C63" s="603">
        <v>3</v>
      </c>
      <c r="D63" s="604" t="s">
        <v>37</v>
      </c>
      <c r="E63" s="653"/>
      <c r="F63" s="538"/>
      <c r="G63" s="538"/>
      <c r="H63" s="538"/>
      <c r="I63" s="538"/>
      <c r="J63" s="538"/>
      <c r="K63" s="288"/>
      <c r="L63" s="643"/>
      <c r="M63" s="643"/>
      <c r="N63" s="785" t="s">
        <v>401</v>
      </c>
      <c r="O63" s="538"/>
      <c r="P63" s="643"/>
      <c r="Q63" s="643"/>
      <c r="R63" s="538"/>
      <c r="S63" s="538"/>
      <c r="T63" s="538"/>
      <c r="U63" s="538"/>
      <c r="V63" s="737" t="s">
        <v>380</v>
      </c>
      <c r="W63" s="734">
        <v>4</v>
      </c>
      <c r="X63" s="865"/>
      <c r="Y63" s="876"/>
      <c r="Z63" s="505"/>
      <c r="AA63" s="505"/>
      <c r="AB63" s="505"/>
      <c r="AC63" s="505"/>
      <c r="AD63" s="505"/>
      <c r="AE63" s="505"/>
      <c r="AF63" s="505"/>
    </row>
    <row r="64" spans="1:32" s="519" customFormat="1" ht="30" customHeight="1" thickTop="1" thickBot="1">
      <c r="A64" s="892"/>
      <c r="B64" s="843"/>
      <c r="C64" s="605">
        <v>4</v>
      </c>
      <c r="D64" s="606" t="s">
        <v>38</v>
      </c>
      <c r="E64" s="804"/>
      <c r="F64" s="644"/>
      <c r="G64" s="644"/>
      <c r="H64" s="644"/>
      <c r="I64" s="644"/>
      <c r="J64" s="644"/>
      <c r="K64" s="511"/>
      <c r="L64" s="644" t="s">
        <v>398</v>
      </c>
      <c r="M64" s="644" t="s">
        <v>398</v>
      </c>
      <c r="N64" s="644" t="s">
        <v>418</v>
      </c>
      <c r="O64" s="644"/>
      <c r="P64" s="644"/>
      <c r="Q64" s="644" t="s">
        <v>465</v>
      </c>
      <c r="R64" s="549"/>
      <c r="S64" s="549"/>
      <c r="T64" s="549"/>
      <c r="U64" s="549" t="s">
        <v>454</v>
      </c>
      <c r="V64" s="738" t="s">
        <v>381</v>
      </c>
      <c r="W64" s="739">
        <v>5</v>
      </c>
      <c r="X64" s="865"/>
      <c r="Y64" s="876"/>
      <c r="Z64" s="518"/>
      <c r="AA64" s="518"/>
      <c r="AB64" s="518"/>
      <c r="AC64" s="518"/>
      <c r="AD64" s="518"/>
      <c r="AE64" s="518"/>
      <c r="AF64" s="518"/>
    </row>
    <row r="65" spans="1:32" s="506" customFormat="1" ht="30" customHeight="1" thickTop="1" thickBot="1">
      <c r="A65" s="892"/>
      <c r="B65" s="844"/>
      <c r="C65" s="607">
        <v>5</v>
      </c>
      <c r="D65" s="608" t="s">
        <v>39</v>
      </c>
      <c r="E65" s="805"/>
      <c r="F65" s="645"/>
      <c r="G65" s="645"/>
      <c r="H65" s="645"/>
      <c r="I65" s="645"/>
      <c r="J65" s="645"/>
      <c r="K65" s="522"/>
      <c r="L65" s="645" t="s">
        <v>34</v>
      </c>
      <c r="M65" s="645" t="s">
        <v>34</v>
      </c>
      <c r="N65" s="645" t="s">
        <v>447</v>
      </c>
      <c r="O65" s="645"/>
      <c r="P65" s="645"/>
      <c r="Q65" s="645" t="s">
        <v>466</v>
      </c>
      <c r="R65" s="553"/>
      <c r="S65" s="553"/>
      <c r="T65" s="553"/>
      <c r="U65" s="553" t="s">
        <v>455</v>
      </c>
      <c r="V65" s="735" t="s">
        <v>382</v>
      </c>
      <c r="W65" s="740">
        <v>6</v>
      </c>
      <c r="X65" s="866"/>
      <c r="Y65" s="876"/>
      <c r="Z65" s="505"/>
      <c r="AA65" s="505"/>
      <c r="AB65" s="505"/>
      <c r="AC65" s="505"/>
      <c r="AD65" s="505"/>
      <c r="AE65" s="505"/>
      <c r="AF65" s="505"/>
    </row>
    <row r="66" spans="1:32" s="506" customFormat="1" ht="30" customHeight="1" thickBot="1">
      <c r="A66" s="892"/>
      <c r="B66" s="875" t="s">
        <v>30</v>
      </c>
      <c r="C66" s="601">
        <v>6</v>
      </c>
      <c r="D66" s="602" t="s">
        <v>40</v>
      </c>
      <c r="E66" s="802"/>
      <c r="F66" s="642"/>
      <c r="G66" s="642"/>
      <c r="H66" s="642"/>
      <c r="I66" s="642"/>
      <c r="J66" s="642"/>
      <c r="K66" s="642"/>
      <c r="L66" s="643" t="s">
        <v>475</v>
      </c>
      <c r="M66" s="643" t="s">
        <v>475</v>
      </c>
      <c r="N66" s="643" t="s">
        <v>462</v>
      </c>
      <c r="O66" s="642"/>
      <c r="P66" s="643"/>
      <c r="Q66" s="643" t="s">
        <v>463</v>
      </c>
      <c r="R66" s="802"/>
      <c r="S66" s="538"/>
      <c r="T66" s="538"/>
      <c r="U66" s="538"/>
      <c r="V66" s="735" t="s">
        <v>40</v>
      </c>
      <c r="W66" s="736">
        <v>7</v>
      </c>
      <c r="X66" s="878" t="s">
        <v>30</v>
      </c>
      <c r="Y66" s="876"/>
      <c r="Z66" s="505"/>
      <c r="AA66" s="505"/>
      <c r="AB66" s="505"/>
      <c r="AC66" s="505"/>
      <c r="AD66" s="505"/>
      <c r="AE66" s="505"/>
      <c r="AF66" s="505"/>
    </row>
    <row r="67" spans="1:32" s="506" customFormat="1" ht="30" customHeight="1" thickTop="1" thickBot="1">
      <c r="A67" s="892"/>
      <c r="B67" s="875"/>
      <c r="C67" s="603">
        <v>7</v>
      </c>
      <c r="D67" s="604" t="s">
        <v>41</v>
      </c>
      <c r="E67" s="646"/>
      <c r="F67" s="646"/>
      <c r="G67" s="646"/>
      <c r="H67" s="646"/>
      <c r="I67" s="646"/>
      <c r="J67" s="646"/>
      <c r="K67" s="646"/>
      <c r="L67" s="646" t="s">
        <v>476</v>
      </c>
      <c r="M67" s="646" t="s">
        <v>476</v>
      </c>
      <c r="N67" s="646" t="s">
        <v>342</v>
      </c>
      <c r="O67" s="646"/>
      <c r="P67" s="646"/>
      <c r="Q67" s="646" t="s">
        <v>464</v>
      </c>
      <c r="R67" s="646"/>
      <c r="S67" s="538"/>
      <c r="T67" s="538"/>
      <c r="U67" s="538"/>
      <c r="V67" s="737" t="s">
        <v>41</v>
      </c>
      <c r="W67" s="734">
        <v>8</v>
      </c>
      <c r="X67" s="879"/>
      <c r="Y67" s="876"/>
      <c r="Z67" s="505"/>
      <c r="AA67" s="505"/>
      <c r="AB67" s="505"/>
      <c r="AC67" s="505"/>
      <c r="AD67" s="505"/>
      <c r="AE67" s="505"/>
      <c r="AF67" s="505"/>
    </row>
    <row r="68" spans="1:32" s="506" customFormat="1" ht="30" customHeight="1" thickTop="1" thickBot="1">
      <c r="A68" s="892"/>
      <c r="B68" s="875"/>
      <c r="C68" s="601">
        <v>8</v>
      </c>
      <c r="D68" s="602" t="s">
        <v>42</v>
      </c>
      <c r="E68" s="653"/>
      <c r="F68" s="538"/>
      <c r="G68" s="538"/>
      <c r="H68" s="538"/>
      <c r="I68" s="538"/>
      <c r="J68" s="538"/>
      <c r="K68" s="288"/>
      <c r="L68" s="643"/>
      <c r="M68" s="643"/>
      <c r="N68" s="785" t="s">
        <v>401</v>
      </c>
      <c r="O68" s="538"/>
      <c r="P68" s="643"/>
      <c r="Q68" s="643"/>
      <c r="R68" s="538"/>
      <c r="S68" s="538"/>
      <c r="T68" s="538"/>
      <c r="U68" s="538"/>
      <c r="V68" s="735" t="s">
        <v>42</v>
      </c>
      <c r="W68" s="736">
        <v>9</v>
      </c>
      <c r="X68" s="879"/>
      <c r="Y68" s="876"/>
      <c r="Z68" s="505"/>
      <c r="AA68" s="505"/>
      <c r="AB68" s="505"/>
      <c r="AC68" s="505"/>
      <c r="AD68" s="505"/>
      <c r="AE68" s="505"/>
      <c r="AF68" s="505"/>
    </row>
    <row r="69" spans="1:32" s="519" customFormat="1" ht="30" customHeight="1" thickTop="1" thickBot="1">
      <c r="A69" s="892"/>
      <c r="B69" s="875"/>
      <c r="C69" s="609">
        <v>9</v>
      </c>
      <c r="D69" s="610" t="s">
        <v>43</v>
      </c>
      <c r="E69" s="804"/>
      <c r="F69" s="644"/>
      <c r="G69" s="644"/>
      <c r="H69" s="644"/>
      <c r="I69" s="644"/>
      <c r="J69" s="644"/>
      <c r="K69" s="511"/>
      <c r="L69" s="644" t="s">
        <v>398</v>
      </c>
      <c r="M69" s="644" t="s">
        <v>398</v>
      </c>
      <c r="N69" s="644" t="s">
        <v>418</v>
      </c>
      <c r="O69" s="644"/>
      <c r="P69" s="644"/>
      <c r="Q69" s="644" t="s">
        <v>465</v>
      </c>
      <c r="R69" s="549"/>
      <c r="S69" s="549"/>
      <c r="T69" s="549"/>
      <c r="U69" s="549"/>
      <c r="V69" s="741" t="s">
        <v>43</v>
      </c>
      <c r="W69" s="742">
        <v>10</v>
      </c>
      <c r="X69" s="879"/>
      <c r="Y69" s="876"/>
      <c r="Z69" s="518"/>
      <c r="AA69" s="518"/>
      <c r="AB69" s="518"/>
      <c r="AC69" s="518"/>
      <c r="AD69" s="518"/>
      <c r="AE69" s="518"/>
      <c r="AF69" s="518"/>
    </row>
    <row r="70" spans="1:32" s="506" customFormat="1" ht="30" customHeight="1" thickTop="1" thickBot="1">
      <c r="A70" s="892"/>
      <c r="B70" s="875"/>
      <c r="C70" s="601">
        <v>10</v>
      </c>
      <c r="D70" s="602" t="s">
        <v>44</v>
      </c>
      <c r="E70" s="805"/>
      <c r="F70" s="645"/>
      <c r="G70" s="645"/>
      <c r="H70" s="645"/>
      <c r="I70" s="645"/>
      <c r="J70" s="645"/>
      <c r="K70" s="522"/>
      <c r="L70" s="645" t="s">
        <v>34</v>
      </c>
      <c r="M70" s="645" t="s">
        <v>34</v>
      </c>
      <c r="N70" s="645" t="s">
        <v>447</v>
      </c>
      <c r="O70" s="645"/>
      <c r="P70" s="645"/>
      <c r="Q70" s="645" t="s">
        <v>466</v>
      </c>
      <c r="R70" s="553"/>
      <c r="S70" s="553"/>
      <c r="T70" s="553"/>
      <c r="U70" s="553"/>
      <c r="V70" s="743" t="s">
        <v>44</v>
      </c>
      <c r="W70" s="736">
        <v>11</v>
      </c>
      <c r="X70" s="879"/>
      <c r="Y70" s="876"/>
      <c r="Z70" s="505"/>
      <c r="AA70" s="505"/>
      <c r="AB70" s="505"/>
      <c r="AC70" s="505"/>
      <c r="AD70" s="505"/>
      <c r="AE70" s="505"/>
      <c r="AF70" s="505"/>
    </row>
    <row r="71" spans="1:32" s="506" customFormat="1" ht="21" hidden="1" customHeight="1" thickTop="1" thickBot="1">
      <c r="A71" s="612"/>
      <c r="B71" s="842" t="s">
        <v>29</v>
      </c>
      <c r="C71" s="613">
        <v>1</v>
      </c>
      <c r="D71" s="289" t="s">
        <v>4</v>
      </c>
      <c r="E71" s="614"/>
      <c r="F71" s="614"/>
      <c r="G71" s="614"/>
      <c r="H71" s="614"/>
      <c r="I71" s="614" t="s">
        <v>33</v>
      </c>
      <c r="J71" s="615"/>
      <c r="K71" s="615"/>
      <c r="L71" s="615"/>
      <c r="M71" s="615"/>
      <c r="N71" s="615"/>
      <c r="O71" s="615"/>
      <c r="P71" s="615"/>
      <c r="Q71" s="615"/>
      <c r="R71" s="616"/>
      <c r="S71" s="616"/>
      <c r="T71" s="617"/>
      <c r="U71" s="617"/>
      <c r="V71" s="294" t="s">
        <v>4</v>
      </c>
      <c r="W71" s="290">
        <v>1</v>
      </c>
      <c r="X71" s="870" t="s">
        <v>1</v>
      </c>
      <c r="Y71" s="876"/>
      <c r="Z71" s="505"/>
      <c r="AA71" s="505"/>
      <c r="AB71" s="505"/>
      <c r="AC71" s="505"/>
      <c r="AD71" s="505"/>
      <c r="AE71" s="505"/>
      <c r="AF71" s="505"/>
    </row>
    <row r="72" spans="1:32" s="506" customFormat="1" ht="21" hidden="1" customHeight="1" thickTop="1" thickBot="1">
      <c r="A72" s="612"/>
      <c r="B72" s="843"/>
      <c r="C72" s="618">
        <v>2</v>
      </c>
      <c r="D72" s="292" t="s">
        <v>5</v>
      </c>
      <c r="E72" s="614"/>
      <c r="F72" s="614"/>
      <c r="G72" s="614"/>
      <c r="H72" s="614"/>
      <c r="I72" s="614" t="s">
        <v>31</v>
      </c>
      <c r="J72" s="615"/>
      <c r="K72" s="615"/>
      <c r="L72" s="615"/>
      <c r="M72" s="615"/>
      <c r="N72" s="615"/>
      <c r="O72" s="615"/>
      <c r="P72" s="615"/>
      <c r="Q72" s="615"/>
      <c r="R72" s="619"/>
      <c r="S72" s="619"/>
      <c r="T72" s="620"/>
      <c r="U72" s="620"/>
      <c r="V72" s="292" t="s">
        <v>5</v>
      </c>
      <c r="W72" s="293">
        <v>2</v>
      </c>
      <c r="X72" s="871"/>
      <c r="Y72" s="876"/>
      <c r="Z72" s="505"/>
      <c r="AA72" s="505"/>
      <c r="AB72" s="505"/>
      <c r="AC72" s="505"/>
      <c r="AD72" s="505"/>
      <c r="AE72" s="505"/>
      <c r="AF72" s="505"/>
    </row>
    <row r="73" spans="1:32" s="506" customFormat="1" ht="21" hidden="1" customHeight="1" thickTop="1" thickBot="1">
      <c r="A73" s="612"/>
      <c r="B73" s="843"/>
      <c r="C73" s="613">
        <v>3</v>
      </c>
      <c r="D73" s="289" t="s">
        <v>6</v>
      </c>
      <c r="E73" s="614"/>
      <c r="F73" s="614"/>
      <c r="G73" s="614"/>
      <c r="H73" s="614"/>
      <c r="I73" s="621" t="s">
        <v>32</v>
      </c>
      <c r="J73" s="622"/>
      <c r="K73" s="622"/>
      <c r="L73" s="622"/>
      <c r="M73" s="622"/>
      <c r="N73" s="622"/>
      <c r="O73" s="622"/>
      <c r="P73" s="622"/>
      <c r="Q73" s="622"/>
      <c r="R73" s="619"/>
      <c r="S73" s="619"/>
      <c r="T73" s="620"/>
      <c r="U73" s="620"/>
      <c r="V73" s="289" t="s">
        <v>6</v>
      </c>
      <c r="W73" s="290">
        <v>3</v>
      </c>
      <c r="X73" s="871"/>
      <c r="Y73" s="876"/>
      <c r="Z73" s="505"/>
      <c r="AA73" s="505"/>
      <c r="AB73" s="505"/>
      <c r="AC73" s="505"/>
      <c r="AD73" s="505"/>
      <c r="AE73" s="505"/>
      <c r="AF73" s="505"/>
    </row>
    <row r="74" spans="1:32" s="506" customFormat="1" ht="21" hidden="1" customHeight="1" thickTop="1" thickBot="1">
      <c r="A74" s="612"/>
      <c r="B74" s="843"/>
      <c r="C74" s="618">
        <v>4</v>
      </c>
      <c r="D74" s="292" t="s">
        <v>7</v>
      </c>
      <c r="E74" s="614"/>
      <c r="F74" s="614"/>
      <c r="G74" s="614"/>
      <c r="H74" s="614"/>
      <c r="I74" s="614"/>
      <c r="J74" s="615"/>
      <c r="K74" s="615"/>
      <c r="L74" s="615"/>
      <c r="M74" s="615"/>
      <c r="N74" s="615"/>
      <c r="O74" s="615"/>
      <c r="P74" s="615"/>
      <c r="Q74" s="615"/>
      <c r="R74" s="619"/>
      <c r="S74" s="619"/>
      <c r="T74" s="620"/>
      <c r="U74" s="620"/>
      <c r="V74" s="292" t="s">
        <v>7</v>
      </c>
      <c r="W74" s="293">
        <v>4</v>
      </c>
      <c r="X74" s="871"/>
      <c r="Y74" s="876"/>
      <c r="Z74" s="505"/>
      <c r="AA74" s="505"/>
      <c r="AB74" s="505"/>
      <c r="AC74" s="505"/>
      <c r="AD74" s="505"/>
      <c r="AE74" s="505"/>
      <c r="AF74" s="505"/>
    </row>
    <row r="75" spans="1:32" s="506" customFormat="1" ht="21" hidden="1" customHeight="1" thickTop="1" thickBot="1">
      <c r="A75" s="612"/>
      <c r="B75" s="843"/>
      <c r="C75" s="613">
        <v>5</v>
      </c>
      <c r="D75" s="294" t="s">
        <v>8</v>
      </c>
      <c r="E75" s="614"/>
      <c r="F75" s="614"/>
      <c r="G75" s="614"/>
      <c r="H75" s="614"/>
      <c r="I75" s="614" t="s">
        <v>17</v>
      </c>
      <c r="J75" s="615"/>
      <c r="K75" s="615"/>
      <c r="L75" s="615"/>
      <c r="M75" s="615"/>
      <c r="N75" s="615"/>
      <c r="O75" s="615"/>
      <c r="P75" s="615"/>
      <c r="Q75" s="615"/>
      <c r="R75" s="619"/>
      <c r="S75" s="619"/>
      <c r="T75" s="620"/>
      <c r="U75" s="620"/>
      <c r="V75" s="294" t="s">
        <v>8</v>
      </c>
      <c r="W75" s="290">
        <v>5</v>
      </c>
      <c r="X75" s="871"/>
      <c r="Y75" s="876"/>
      <c r="Z75" s="505"/>
      <c r="AA75" s="505"/>
      <c r="AB75" s="505"/>
      <c r="AC75" s="505"/>
      <c r="AD75" s="505"/>
      <c r="AE75" s="505"/>
      <c r="AF75" s="505"/>
    </row>
    <row r="76" spans="1:32" s="506" customFormat="1" ht="21" hidden="1" customHeight="1" thickTop="1" thickBot="1">
      <c r="A76" s="612"/>
      <c r="B76" s="873"/>
      <c r="C76" s="618">
        <v>6</v>
      </c>
      <c r="D76" s="292" t="s">
        <v>9</v>
      </c>
      <c r="E76" s="623"/>
      <c r="F76" s="623"/>
      <c r="G76" s="623"/>
      <c r="H76" s="623"/>
      <c r="I76" s="624" t="s">
        <v>18</v>
      </c>
      <c r="J76" s="625"/>
      <c r="K76" s="625"/>
      <c r="L76" s="625"/>
      <c r="M76" s="625"/>
      <c r="N76" s="762"/>
      <c r="O76" s="762"/>
      <c r="P76" s="794"/>
      <c r="Q76" s="794"/>
      <c r="R76" s="626"/>
      <c r="S76" s="626"/>
      <c r="T76" s="627"/>
      <c r="U76" s="627"/>
      <c r="V76" s="292" t="s">
        <v>9</v>
      </c>
      <c r="W76" s="293">
        <v>6</v>
      </c>
      <c r="X76" s="872"/>
      <c r="Y76" s="876"/>
      <c r="Z76" s="505"/>
      <c r="AA76" s="505"/>
      <c r="AB76" s="505"/>
      <c r="AC76" s="505"/>
      <c r="AD76" s="505"/>
      <c r="AE76" s="505"/>
      <c r="AF76" s="505"/>
    </row>
    <row r="77" spans="1:32" s="506" customFormat="1" ht="21" hidden="1" customHeight="1" thickTop="1" thickBot="1">
      <c r="A77" s="612"/>
      <c r="B77" s="842" t="s">
        <v>30</v>
      </c>
      <c r="C77" s="613">
        <v>7</v>
      </c>
      <c r="D77" s="289" t="s">
        <v>10</v>
      </c>
      <c r="E77" s="614"/>
      <c r="F77" s="614"/>
      <c r="G77" s="614"/>
      <c r="H77" s="614"/>
      <c r="I77" s="628" t="s">
        <v>33</v>
      </c>
      <c r="J77" s="615"/>
      <c r="K77" s="615"/>
      <c r="L77" s="615"/>
      <c r="M77" s="615"/>
      <c r="N77" s="615"/>
      <c r="O77" s="615"/>
      <c r="P77" s="615"/>
      <c r="Q77" s="615"/>
      <c r="R77" s="619"/>
      <c r="S77" s="619"/>
      <c r="T77" s="620"/>
      <c r="U77" s="620"/>
      <c r="V77" s="289" t="s">
        <v>10</v>
      </c>
      <c r="W77" s="290">
        <v>7</v>
      </c>
      <c r="X77" s="885" t="s">
        <v>2</v>
      </c>
      <c r="Y77" s="876"/>
      <c r="Z77" s="505"/>
      <c r="AA77" s="505"/>
      <c r="AB77" s="505"/>
      <c r="AC77" s="505"/>
      <c r="AD77" s="505"/>
      <c r="AE77" s="505"/>
      <c r="AF77" s="505"/>
    </row>
    <row r="78" spans="1:32" s="506" customFormat="1" ht="21" hidden="1" customHeight="1" thickTop="1" thickBot="1">
      <c r="A78" s="612"/>
      <c r="B78" s="843"/>
      <c r="C78" s="618">
        <v>8</v>
      </c>
      <c r="D78" s="292" t="s">
        <v>11</v>
      </c>
      <c r="E78" s="614"/>
      <c r="F78" s="614"/>
      <c r="G78" s="614"/>
      <c r="H78" s="614"/>
      <c r="I78" s="614" t="s">
        <v>31</v>
      </c>
      <c r="J78" s="615"/>
      <c r="K78" s="615"/>
      <c r="L78" s="615"/>
      <c r="M78" s="615"/>
      <c r="N78" s="615"/>
      <c r="O78" s="615"/>
      <c r="P78" s="615"/>
      <c r="Q78" s="615"/>
      <c r="R78" s="619"/>
      <c r="S78" s="619"/>
      <c r="T78" s="620"/>
      <c r="U78" s="620"/>
      <c r="V78" s="292" t="s">
        <v>11</v>
      </c>
      <c r="W78" s="293">
        <v>8</v>
      </c>
      <c r="X78" s="871"/>
      <c r="Y78" s="876"/>
      <c r="Z78" s="505"/>
      <c r="AA78" s="505"/>
      <c r="AB78" s="505"/>
      <c r="AC78" s="505"/>
      <c r="AD78" s="505"/>
      <c r="AE78" s="505"/>
      <c r="AF78" s="505"/>
    </row>
    <row r="79" spans="1:32" s="506" customFormat="1" ht="21" hidden="1" customHeight="1" thickTop="1" thickBot="1">
      <c r="A79" s="612"/>
      <c r="B79" s="843"/>
      <c r="C79" s="613">
        <v>9</v>
      </c>
      <c r="D79" s="289" t="s">
        <v>12</v>
      </c>
      <c r="E79" s="614"/>
      <c r="F79" s="614"/>
      <c r="G79" s="614"/>
      <c r="H79" s="614"/>
      <c r="I79" s="621" t="s">
        <v>32</v>
      </c>
      <c r="J79" s="622"/>
      <c r="K79" s="622"/>
      <c r="L79" s="622"/>
      <c r="M79" s="622"/>
      <c r="N79" s="622"/>
      <c r="O79" s="622"/>
      <c r="P79" s="622"/>
      <c r="Q79" s="622"/>
      <c r="R79" s="619"/>
      <c r="S79" s="619"/>
      <c r="T79" s="620"/>
      <c r="U79" s="620"/>
      <c r="V79" s="289" t="s">
        <v>12</v>
      </c>
      <c r="W79" s="290">
        <v>9</v>
      </c>
      <c r="X79" s="871"/>
      <c r="Y79" s="876"/>
      <c r="Z79" s="505"/>
      <c r="AA79" s="505"/>
      <c r="AB79" s="505"/>
      <c r="AC79" s="505"/>
      <c r="AD79" s="505"/>
      <c r="AE79" s="505"/>
      <c r="AF79" s="505"/>
    </row>
    <row r="80" spans="1:32" s="506" customFormat="1" ht="21" hidden="1" customHeight="1" thickTop="1" thickBot="1">
      <c r="A80" s="612"/>
      <c r="B80" s="843"/>
      <c r="C80" s="618">
        <v>10</v>
      </c>
      <c r="D80" s="292" t="s">
        <v>13</v>
      </c>
      <c r="E80" s="614"/>
      <c r="F80" s="614"/>
      <c r="G80" s="614"/>
      <c r="H80" s="614"/>
      <c r="I80" s="614"/>
      <c r="J80" s="615"/>
      <c r="K80" s="615"/>
      <c r="L80" s="615"/>
      <c r="M80" s="615"/>
      <c r="N80" s="615"/>
      <c r="O80" s="615"/>
      <c r="P80" s="615"/>
      <c r="Q80" s="615"/>
      <c r="R80" s="619"/>
      <c r="S80" s="619"/>
      <c r="T80" s="620"/>
      <c r="U80" s="620"/>
      <c r="V80" s="292" t="s">
        <v>13</v>
      </c>
      <c r="W80" s="293">
        <v>10</v>
      </c>
      <c r="X80" s="871"/>
      <c r="Y80" s="876"/>
      <c r="Z80" s="505"/>
      <c r="AA80" s="505"/>
      <c r="AB80" s="505"/>
      <c r="AC80" s="505"/>
      <c r="AD80" s="505"/>
      <c r="AE80" s="505"/>
      <c r="AF80" s="505"/>
    </row>
    <row r="81" spans="1:33" s="506" customFormat="1" ht="21" hidden="1" customHeight="1" thickTop="1" thickBot="1">
      <c r="A81" s="612"/>
      <c r="B81" s="843"/>
      <c r="C81" s="613">
        <v>11</v>
      </c>
      <c r="D81" s="294" t="s">
        <v>14</v>
      </c>
      <c r="E81" s="614"/>
      <c r="F81" s="614"/>
      <c r="G81" s="614"/>
      <c r="H81" s="614"/>
      <c r="I81" s="614" t="s">
        <v>17</v>
      </c>
      <c r="J81" s="615"/>
      <c r="K81" s="615"/>
      <c r="L81" s="615"/>
      <c r="M81" s="615"/>
      <c r="N81" s="615"/>
      <c r="O81" s="615"/>
      <c r="P81" s="615"/>
      <c r="Q81" s="615"/>
      <c r="R81" s="619"/>
      <c r="S81" s="619"/>
      <c r="T81" s="620"/>
      <c r="U81" s="620"/>
      <c r="V81" s="294" t="s">
        <v>14</v>
      </c>
      <c r="W81" s="290">
        <v>11</v>
      </c>
      <c r="X81" s="871"/>
      <c r="Y81" s="876"/>
      <c r="Z81" s="505"/>
      <c r="AA81" s="505"/>
      <c r="AB81" s="505"/>
      <c r="AC81" s="505"/>
      <c r="AD81" s="505"/>
      <c r="AE81" s="505"/>
      <c r="AF81" s="505"/>
    </row>
    <row r="82" spans="1:33" s="506" customFormat="1" ht="21" hidden="1" customHeight="1" thickTop="1" thickBot="1">
      <c r="A82" s="612"/>
      <c r="B82" s="843"/>
      <c r="C82" s="629">
        <v>12</v>
      </c>
      <c r="D82" s="294" t="s">
        <v>15</v>
      </c>
      <c r="E82" s="614"/>
      <c r="F82" s="614"/>
      <c r="G82" s="614"/>
      <c r="H82" s="614"/>
      <c r="I82" s="621" t="s">
        <v>18</v>
      </c>
      <c r="J82" s="622"/>
      <c r="K82" s="622"/>
      <c r="L82" s="622"/>
      <c r="M82" s="622"/>
      <c r="N82" s="622"/>
      <c r="O82" s="622"/>
      <c r="P82" s="622"/>
      <c r="Q82" s="622"/>
      <c r="R82" s="619"/>
      <c r="S82" s="619"/>
      <c r="T82" s="620"/>
      <c r="U82" s="620"/>
      <c r="V82" s="294" t="s">
        <v>15</v>
      </c>
      <c r="W82" s="295">
        <v>12</v>
      </c>
      <c r="X82" s="886"/>
      <c r="Y82" s="876"/>
      <c r="Z82" s="505"/>
      <c r="AA82" s="505"/>
      <c r="AB82" s="505"/>
      <c r="AC82" s="505"/>
      <c r="AD82" s="505"/>
      <c r="AE82" s="505"/>
      <c r="AF82" s="505"/>
    </row>
    <row r="83" spans="1:33" s="636" customFormat="1" ht="23.25" hidden="1" customHeight="1" thickTop="1" thickBot="1">
      <c r="A83" s="630"/>
      <c r="B83" s="884" t="s">
        <v>140</v>
      </c>
      <c r="C83" s="884"/>
      <c r="D83" s="884"/>
      <c r="E83" s="631"/>
      <c r="F83" s="631"/>
      <c r="G83" s="631"/>
      <c r="H83" s="631"/>
      <c r="I83" s="632"/>
      <c r="J83" s="632"/>
      <c r="K83" s="631"/>
      <c r="L83" s="632"/>
      <c r="M83" s="631"/>
      <c r="N83" s="780"/>
      <c r="O83" s="780"/>
      <c r="P83" s="780"/>
      <c r="Q83" s="780"/>
      <c r="R83" s="633"/>
      <c r="S83" s="633"/>
      <c r="T83" s="634"/>
      <c r="U83" s="634"/>
      <c r="V83" s="884" t="s">
        <v>140</v>
      </c>
      <c r="W83" s="884"/>
      <c r="X83" s="884"/>
      <c r="Y83" s="877"/>
      <c r="Z83" s="635"/>
      <c r="AA83" s="635"/>
      <c r="AB83" s="635"/>
      <c r="AC83" s="635"/>
      <c r="AD83" s="635"/>
      <c r="AE83" s="635"/>
      <c r="AF83" s="635"/>
    </row>
    <row r="84" spans="1:33" s="639" customFormat="1" ht="34.5" customHeight="1" thickTop="1" thickBot="1">
      <c r="A84" s="837" t="s">
        <v>0</v>
      </c>
      <c r="B84" s="862"/>
      <c r="C84" s="887" t="s">
        <v>3</v>
      </c>
      <c r="D84" s="889" t="s">
        <v>16</v>
      </c>
      <c r="E84" s="788" t="str">
        <f t="shared" ref="E84:T84" si="10">E4</f>
        <v>C.THOA</v>
      </c>
      <c r="F84" s="788" t="str">
        <f t="shared" si="10"/>
        <v>T.DƯƠNG</v>
      </c>
      <c r="G84" s="788" t="str">
        <f t="shared" ref="G84:I85" si="11">G4</f>
        <v>T.LÂN</v>
      </c>
      <c r="H84" s="788" t="str">
        <f t="shared" si="11"/>
        <v>C.Q.ANH</v>
      </c>
      <c r="I84" s="789" t="str">
        <f t="shared" si="11"/>
        <v>T.SƠN</v>
      </c>
      <c r="J84" s="790" t="str">
        <f t="shared" ref="J84:M84" si="12">J4</f>
        <v>T.SƠN</v>
      </c>
      <c r="K84" s="786" t="str">
        <f t="shared" si="12"/>
        <v>T.THƯƠNG</v>
      </c>
      <c r="L84" s="777" t="str">
        <f t="shared" si="12"/>
        <v>T.THANH</v>
      </c>
      <c r="M84" s="776" t="str">
        <f t="shared" si="12"/>
        <v>T.DƯƠNG</v>
      </c>
      <c r="N84" s="781" t="s">
        <v>452</v>
      </c>
      <c r="O84" s="781" t="s">
        <v>402</v>
      </c>
      <c r="P84" s="822" t="s">
        <v>404</v>
      </c>
      <c r="Q84" s="823" t="s">
        <v>427</v>
      </c>
      <c r="R84" s="637" t="str">
        <f t="shared" si="10"/>
        <v>C.BẢO VY</v>
      </c>
      <c r="S84" s="637" t="str">
        <f t="shared" si="10"/>
        <v>C.THANH VY</v>
      </c>
      <c r="T84" s="637" t="str">
        <f t="shared" si="10"/>
        <v>C.BẢO VY</v>
      </c>
      <c r="U84" s="638" t="str">
        <f t="shared" ref="T84:U85" si="13">U4</f>
        <v>C.QUỲNH ANH</v>
      </c>
      <c r="V84" s="889" t="s">
        <v>16</v>
      </c>
      <c r="W84" s="882" t="s">
        <v>3</v>
      </c>
      <c r="X84" s="890" t="s">
        <v>0</v>
      </c>
      <c r="Y84" s="891"/>
      <c r="Z84" s="535"/>
      <c r="AA84" s="535"/>
      <c r="AB84" s="535"/>
      <c r="AC84" s="535"/>
      <c r="AD84" s="535"/>
      <c r="AE84" s="535"/>
      <c r="AF84" s="535"/>
    </row>
    <row r="85" spans="1:33" s="639" customFormat="1" ht="34.5" customHeight="1" thickTop="1" thickBot="1">
      <c r="A85" s="837" t="s">
        <v>50</v>
      </c>
      <c r="B85" s="862"/>
      <c r="C85" s="888"/>
      <c r="D85" s="884"/>
      <c r="E85" s="791" t="str">
        <f>E5</f>
        <v>T16OTO</v>
      </c>
      <c r="F85" s="791" t="str">
        <f>F60</f>
        <v>C16OTO1</v>
      </c>
      <c r="G85" s="791" t="str">
        <f>G60</f>
        <v>C16OTO2</v>
      </c>
      <c r="H85" s="791" t="str">
        <f t="shared" si="11"/>
        <v>C16OTO3</v>
      </c>
      <c r="I85" s="792" t="str">
        <f t="shared" si="11"/>
        <v>C16OTO4(1)</v>
      </c>
      <c r="J85" s="793" t="str">
        <f t="shared" ref="J85:M85" si="14">J60</f>
        <v>C16OTO4(2)</v>
      </c>
      <c r="K85" s="787" t="str">
        <f t="shared" si="14"/>
        <v>C16OTO-AUTO</v>
      </c>
      <c r="L85" s="778" t="str">
        <f t="shared" si="14"/>
        <v>C17OTO1</v>
      </c>
      <c r="M85" s="778" t="str">
        <f t="shared" si="14"/>
        <v>C17OTO2</v>
      </c>
      <c r="N85" s="782" t="str">
        <f>N60</f>
        <v>C17OTO3</v>
      </c>
      <c r="O85" s="783" t="str">
        <f>O60</f>
        <v>C17OTO4</v>
      </c>
      <c r="P85" s="783" t="str">
        <f t="shared" ref="P85:Q85" si="15">P60</f>
        <v>C17OTO5</v>
      </c>
      <c r="Q85" s="783" t="str">
        <f t="shared" si="15"/>
        <v>C17OTO7</v>
      </c>
      <c r="R85" s="640" t="str">
        <f>R5</f>
        <v>C16TP</v>
      </c>
      <c r="S85" s="640" t="str">
        <f>S5</f>
        <v>C17TP</v>
      </c>
      <c r="T85" s="641" t="str">
        <f t="shared" si="13"/>
        <v>C18TP</v>
      </c>
      <c r="U85" s="641" t="str">
        <f t="shared" si="13"/>
        <v>T18TP</v>
      </c>
      <c r="V85" s="884"/>
      <c r="W85" s="883"/>
      <c r="X85" s="837" t="s">
        <v>50</v>
      </c>
      <c r="Y85" s="862"/>
      <c r="Z85" s="535"/>
      <c r="AA85" s="535"/>
      <c r="AB85" s="535"/>
      <c r="AC85" s="535"/>
      <c r="AD85" s="535"/>
      <c r="AE85" s="535"/>
      <c r="AF85" s="535"/>
    </row>
    <row r="86" spans="1:33" s="284" customFormat="1" ht="18.75" thickTop="1">
      <c r="A86" s="296"/>
      <c r="B86" s="297"/>
      <c r="C86" s="298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AA86" s="283"/>
      <c r="AB86" s="283"/>
      <c r="AC86" s="283"/>
      <c r="AD86" s="283"/>
      <c r="AE86" s="283"/>
      <c r="AF86" s="283"/>
      <c r="AG86" s="283"/>
    </row>
    <row r="87" spans="1:33" s="299" customFormat="1">
      <c r="A87" s="296"/>
      <c r="B87" s="297"/>
      <c r="C87" s="298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AA87" s="301"/>
      <c r="AB87" s="301"/>
      <c r="AC87" s="301"/>
      <c r="AD87" s="301"/>
      <c r="AE87" s="301"/>
      <c r="AF87" s="301"/>
      <c r="AG87" s="301"/>
    </row>
    <row r="88" spans="1:33" s="299" customFormat="1">
      <c r="A88" s="296"/>
      <c r="B88" s="881"/>
      <c r="C88" s="881"/>
      <c r="E88" s="300"/>
      <c r="F88" s="300"/>
      <c r="G88" s="300"/>
      <c r="H88" s="300"/>
      <c r="I88" s="300"/>
      <c r="J88" s="300"/>
      <c r="K88" s="300"/>
      <c r="L88" s="300"/>
      <c r="M88" s="300"/>
      <c r="N88" s="300"/>
      <c r="O88" s="300"/>
      <c r="P88" s="300"/>
      <c r="Q88" s="300"/>
      <c r="R88" s="300"/>
      <c r="S88" s="300"/>
      <c r="T88" s="300"/>
      <c r="U88" s="300"/>
      <c r="V88" s="300"/>
      <c r="AA88" s="301"/>
      <c r="AB88" s="301"/>
      <c r="AC88" s="301"/>
      <c r="AD88" s="301"/>
      <c r="AE88" s="301"/>
      <c r="AF88" s="301"/>
      <c r="AG88" s="301"/>
    </row>
    <row r="89" spans="1:33" s="299" customFormat="1">
      <c r="A89" s="296"/>
      <c r="B89" s="297"/>
      <c r="C89" s="298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AA89" s="301"/>
      <c r="AB89" s="301"/>
      <c r="AC89" s="301"/>
      <c r="AD89" s="301"/>
      <c r="AE89" s="301"/>
      <c r="AF89" s="301"/>
      <c r="AG89" s="301"/>
    </row>
    <row r="90" spans="1:33" s="299" customFormat="1">
      <c r="A90" s="296"/>
      <c r="B90" s="297"/>
      <c r="C90" s="298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AA90" s="301"/>
      <c r="AB90" s="301"/>
      <c r="AC90" s="301"/>
      <c r="AD90" s="301"/>
      <c r="AE90" s="301"/>
      <c r="AF90" s="301"/>
      <c r="AG90" s="301"/>
    </row>
    <row r="91" spans="1:33" s="299" customFormat="1">
      <c r="A91" s="296"/>
      <c r="B91" s="297"/>
      <c r="C91" s="298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AA91" s="301"/>
      <c r="AB91" s="301"/>
      <c r="AC91" s="301"/>
      <c r="AD91" s="301"/>
      <c r="AE91" s="301"/>
      <c r="AF91" s="301"/>
      <c r="AG91" s="301"/>
    </row>
    <row r="92" spans="1:33" s="267" customFormat="1">
      <c r="A92" s="270"/>
      <c r="B92" s="266"/>
      <c r="C92" s="272"/>
      <c r="E92" s="302"/>
      <c r="F92" s="302"/>
      <c r="G92" s="302"/>
      <c r="H92" s="302"/>
      <c r="I92" s="302"/>
      <c r="J92" s="302"/>
      <c r="K92" s="302"/>
      <c r="L92" s="302"/>
      <c r="M92" s="302"/>
      <c r="N92" s="302"/>
      <c r="O92" s="302"/>
      <c r="P92" s="302"/>
      <c r="Q92" s="302"/>
      <c r="R92" s="302"/>
      <c r="S92" s="302"/>
      <c r="T92" s="302"/>
      <c r="U92" s="302"/>
      <c r="V92" s="302"/>
      <c r="AA92" s="271"/>
      <c r="AB92" s="271"/>
      <c r="AC92" s="271"/>
      <c r="AD92" s="271"/>
      <c r="AE92" s="271"/>
      <c r="AF92" s="271"/>
      <c r="AG92" s="271"/>
    </row>
    <row r="93" spans="1:33" s="267" customFormat="1">
      <c r="A93" s="270"/>
      <c r="B93" s="266"/>
      <c r="C93" s="272"/>
      <c r="E93" s="302"/>
      <c r="F93" s="302"/>
      <c r="G93" s="302"/>
      <c r="H93" s="302"/>
      <c r="I93" s="302"/>
      <c r="J93" s="302"/>
      <c r="K93" s="302"/>
      <c r="L93" s="302"/>
      <c r="M93" s="302"/>
      <c r="N93" s="302"/>
      <c r="O93" s="302"/>
      <c r="P93" s="302"/>
      <c r="Q93" s="302"/>
      <c r="R93" s="302"/>
      <c r="S93" s="302"/>
      <c r="T93" s="302"/>
      <c r="U93" s="302"/>
      <c r="V93" s="302"/>
      <c r="AA93" s="271"/>
      <c r="AB93" s="271"/>
      <c r="AC93" s="271"/>
      <c r="AD93" s="271"/>
      <c r="AE93" s="271"/>
      <c r="AF93" s="271"/>
      <c r="AG93" s="271"/>
    </row>
    <row r="94" spans="1:33" s="267" customFormat="1">
      <c r="A94" s="270"/>
      <c r="B94" s="266"/>
      <c r="C94" s="27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  <c r="T94" s="302"/>
      <c r="U94" s="302"/>
      <c r="V94" s="302"/>
      <c r="AA94" s="271"/>
      <c r="AB94" s="271"/>
      <c r="AC94" s="271"/>
      <c r="AD94" s="271"/>
      <c r="AE94" s="271"/>
      <c r="AF94" s="271"/>
      <c r="AG94" s="271"/>
    </row>
    <row r="95" spans="1:33" s="267" customFormat="1">
      <c r="A95" s="270"/>
      <c r="B95" s="266"/>
      <c r="C95" s="272"/>
      <c r="E95" s="302"/>
      <c r="F95" s="302"/>
      <c r="G95" s="302"/>
      <c r="H95" s="302"/>
      <c r="I95" s="302"/>
      <c r="J95" s="302"/>
      <c r="K95" s="302"/>
      <c r="L95" s="302"/>
      <c r="M95" s="302"/>
      <c r="N95" s="302"/>
      <c r="O95" s="302"/>
      <c r="P95" s="302"/>
      <c r="Q95" s="302"/>
      <c r="R95" s="302"/>
      <c r="S95" s="302"/>
      <c r="T95" s="302"/>
      <c r="U95" s="302"/>
      <c r="V95" s="302"/>
      <c r="AA95" s="271"/>
      <c r="AB95" s="271"/>
      <c r="AC95" s="271"/>
      <c r="AD95" s="271"/>
      <c r="AE95" s="271"/>
      <c r="AF95" s="271"/>
      <c r="AG95" s="271"/>
    </row>
    <row r="96" spans="1:33" s="267" customFormat="1">
      <c r="A96" s="270"/>
      <c r="B96" s="266"/>
      <c r="C96" s="272"/>
      <c r="E96" s="302"/>
      <c r="F96" s="302"/>
      <c r="G96" s="302"/>
      <c r="H96" s="302"/>
      <c r="I96" s="302"/>
      <c r="J96" s="302"/>
      <c r="K96" s="302"/>
      <c r="L96" s="302"/>
      <c r="M96" s="302"/>
      <c r="N96" s="302"/>
      <c r="O96" s="302"/>
      <c r="P96" s="302"/>
      <c r="Q96" s="302"/>
      <c r="R96" s="302"/>
      <c r="S96" s="302"/>
      <c r="T96" s="302"/>
      <c r="U96" s="302"/>
      <c r="V96" s="302"/>
      <c r="AA96" s="271"/>
      <c r="AB96" s="271"/>
      <c r="AC96" s="271"/>
      <c r="AD96" s="271"/>
      <c r="AE96" s="271"/>
      <c r="AF96" s="271"/>
      <c r="AG96" s="271"/>
    </row>
    <row r="97" spans="1:259" s="267" customFormat="1">
      <c r="A97" s="270"/>
      <c r="B97" s="266"/>
      <c r="C97" s="272"/>
      <c r="E97" s="302"/>
      <c r="F97" s="302"/>
      <c r="G97" s="302"/>
      <c r="H97" s="302"/>
      <c r="I97" s="302"/>
      <c r="J97" s="302"/>
      <c r="K97" s="302"/>
      <c r="L97" s="302"/>
      <c r="M97" s="302"/>
      <c r="N97" s="302"/>
      <c r="O97" s="302"/>
      <c r="P97" s="302"/>
      <c r="Q97" s="302"/>
      <c r="R97" s="302"/>
      <c r="S97" s="302"/>
      <c r="T97" s="302"/>
      <c r="U97" s="302"/>
      <c r="V97" s="302"/>
      <c r="AA97" s="271"/>
      <c r="AB97" s="271"/>
      <c r="AC97" s="271"/>
      <c r="AD97" s="271"/>
      <c r="AE97" s="271"/>
      <c r="AF97" s="271"/>
      <c r="AG97" s="271"/>
    </row>
    <row r="98" spans="1:259" s="267" customFormat="1">
      <c r="A98" s="270"/>
      <c r="B98" s="266"/>
      <c r="C98" s="272"/>
      <c r="E98" s="302"/>
      <c r="F98" s="302"/>
      <c r="G98" s="302"/>
      <c r="H98" s="302"/>
      <c r="I98" s="302"/>
      <c r="J98" s="302"/>
      <c r="K98" s="302"/>
      <c r="L98" s="302"/>
      <c r="M98" s="302"/>
      <c r="N98" s="302"/>
      <c r="O98" s="302"/>
      <c r="P98" s="302"/>
      <c r="Q98" s="302"/>
      <c r="R98" s="302"/>
      <c r="S98" s="302"/>
      <c r="T98" s="302"/>
      <c r="U98" s="302"/>
      <c r="V98" s="302"/>
      <c r="AA98" s="271"/>
      <c r="AB98" s="271"/>
      <c r="AC98" s="271"/>
      <c r="AD98" s="271"/>
      <c r="AE98" s="271"/>
      <c r="AF98" s="271"/>
      <c r="AG98" s="271"/>
    </row>
    <row r="99" spans="1:259" s="267" customFormat="1">
      <c r="A99" s="270"/>
      <c r="B99" s="266"/>
      <c r="C99" s="272"/>
      <c r="E99" s="302"/>
      <c r="F99" s="302"/>
      <c r="G99" s="302"/>
      <c r="H99" s="302"/>
      <c r="I99" s="302"/>
      <c r="J99" s="302"/>
      <c r="K99" s="302"/>
      <c r="L99" s="302"/>
      <c r="M99" s="302"/>
      <c r="N99" s="302"/>
      <c r="O99" s="302"/>
      <c r="P99" s="302"/>
      <c r="Q99" s="302"/>
      <c r="R99" s="302"/>
      <c r="S99" s="302"/>
      <c r="T99" s="302"/>
      <c r="U99" s="302"/>
      <c r="V99" s="302"/>
      <c r="AA99" s="271"/>
      <c r="AB99" s="271"/>
      <c r="AC99" s="271"/>
      <c r="AD99" s="271"/>
      <c r="AE99" s="271"/>
      <c r="AF99" s="271"/>
      <c r="AG99" s="271"/>
    </row>
    <row r="100" spans="1:259" s="267" customFormat="1">
      <c r="A100" s="270"/>
      <c r="B100" s="266"/>
      <c r="C100" s="272"/>
      <c r="E100" s="302"/>
      <c r="F100" s="302"/>
      <c r="G100" s="302"/>
      <c r="H100" s="302"/>
      <c r="I100" s="302"/>
      <c r="J100" s="302"/>
      <c r="K100" s="302"/>
      <c r="L100" s="302"/>
      <c r="M100" s="302"/>
      <c r="N100" s="302"/>
      <c r="O100" s="302"/>
      <c r="P100" s="302"/>
      <c r="Q100" s="302"/>
      <c r="R100" s="302"/>
      <c r="S100" s="302"/>
      <c r="T100" s="302"/>
      <c r="U100" s="302"/>
      <c r="V100" s="302"/>
      <c r="AA100" s="271"/>
      <c r="AB100" s="271"/>
      <c r="AC100" s="271"/>
      <c r="AD100" s="271"/>
      <c r="AE100" s="271"/>
      <c r="AF100" s="271"/>
      <c r="AG100" s="271"/>
    </row>
    <row r="101" spans="1:259" s="267" customFormat="1">
      <c r="A101" s="270"/>
      <c r="B101" s="266"/>
      <c r="C101" s="272"/>
      <c r="E101" s="302"/>
      <c r="F101" s="302"/>
      <c r="G101" s="302"/>
      <c r="H101" s="302"/>
      <c r="I101" s="302"/>
      <c r="J101" s="302"/>
      <c r="K101" s="302"/>
      <c r="L101" s="302"/>
      <c r="M101" s="302"/>
      <c r="N101" s="302"/>
      <c r="O101" s="302"/>
      <c r="P101" s="302"/>
      <c r="Q101" s="302"/>
      <c r="R101" s="302"/>
      <c r="S101" s="302"/>
      <c r="T101" s="302"/>
      <c r="U101" s="302"/>
      <c r="V101" s="302"/>
      <c r="AA101" s="271"/>
      <c r="AB101" s="271"/>
      <c r="AC101" s="271"/>
      <c r="AD101" s="271"/>
      <c r="AE101" s="271"/>
      <c r="AF101" s="271"/>
      <c r="AG101" s="271"/>
      <c r="IY101" s="267">
        <v>0</v>
      </c>
    </row>
    <row r="108" spans="1:259" ht="49.5" customHeight="1">
      <c r="G108" s="800"/>
    </row>
  </sheetData>
  <mergeCells count="78">
    <mergeCell ref="A60:A70"/>
    <mergeCell ref="A49:A59"/>
    <mergeCell ref="X39:X43"/>
    <mergeCell ref="A16:A26"/>
    <mergeCell ref="A38:A48"/>
    <mergeCell ref="B44:B48"/>
    <mergeCell ref="B16:D16"/>
    <mergeCell ref="A27:A37"/>
    <mergeCell ref="X55:X59"/>
    <mergeCell ref="B22:B26"/>
    <mergeCell ref="B17:B21"/>
    <mergeCell ref="B38:D38"/>
    <mergeCell ref="V38:X38"/>
    <mergeCell ref="B33:B37"/>
    <mergeCell ref="B39:B43"/>
    <mergeCell ref="B28:B32"/>
    <mergeCell ref="B88:C88"/>
    <mergeCell ref="W84:W85"/>
    <mergeCell ref="B77:B82"/>
    <mergeCell ref="B83:D83"/>
    <mergeCell ref="V83:X83"/>
    <mergeCell ref="X77:X82"/>
    <mergeCell ref="X85:Y85"/>
    <mergeCell ref="C84:C85"/>
    <mergeCell ref="V84:V85"/>
    <mergeCell ref="A85:B85"/>
    <mergeCell ref="D84:D85"/>
    <mergeCell ref="X84:Y84"/>
    <mergeCell ref="A84:B84"/>
    <mergeCell ref="B71:B76"/>
    <mergeCell ref="Y49:Y59"/>
    <mergeCell ref="B66:B70"/>
    <mergeCell ref="Y60:Y83"/>
    <mergeCell ref="X61:X65"/>
    <mergeCell ref="X66:X70"/>
    <mergeCell ref="X50:X54"/>
    <mergeCell ref="B50:B54"/>
    <mergeCell ref="B49:D49"/>
    <mergeCell ref="B61:B65"/>
    <mergeCell ref="B55:B59"/>
    <mergeCell ref="B60:D60"/>
    <mergeCell ref="V60:X60"/>
    <mergeCell ref="V49:X49"/>
    <mergeCell ref="V16:X16"/>
    <mergeCell ref="V27:X27"/>
    <mergeCell ref="X28:X32"/>
    <mergeCell ref="X44:X48"/>
    <mergeCell ref="X71:X76"/>
    <mergeCell ref="Y38:Y48"/>
    <mergeCell ref="X22:X26"/>
    <mergeCell ref="X17:X21"/>
    <mergeCell ref="Y27:Y37"/>
    <mergeCell ref="X33:X37"/>
    <mergeCell ref="B27:D27"/>
    <mergeCell ref="X6:X10"/>
    <mergeCell ref="D4:D5"/>
    <mergeCell ref="B6:B10"/>
    <mergeCell ref="C4:C5"/>
    <mergeCell ref="A4:B4"/>
    <mergeCell ref="A5:B5"/>
    <mergeCell ref="A6:A15"/>
    <mergeCell ref="B11:B15"/>
    <mergeCell ref="X5:Y5"/>
    <mergeCell ref="V4:V5"/>
    <mergeCell ref="W4:W5"/>
    <mergeCell ref="X4:Y4"/>
    <mergeCell ref="Y6:Y15"/>
    <mergeCell ref="Y16:Y26"/>
    <mergeCell ref="X11:X15"/>
    <mergeCell ref="A2:D2"/>
    <mergeCell ref="X2:Y2"/>
    <mergeCell ref="W3:X3"/>
    <mergeCell ref="A3:B3"/>
    <mergeCell ref="E3:R3"/>
    <mergeCell ref="T3:U3"/>
    <mergeCell ref="I2:J2"/>
    <mergeCell ref="N2:O2"/>
    <mergeCell ref="L2:M2"/>
  </mergeCells>
  <phoneticPr fontId="1" type="noConversion"/>
  <dataValidations disablePrompts="1" count="3">
    <dataValidation type="custom" showInputMessage="1" showErrorMessage="1" errorTitle="THÔNG BÁO" error="TRÙNG PHÒNG NÈ TUYẾT" sqref="V20 V64 IW9:IY9 V31 A9:B9 V53 V42 V9:IT9">
      <formula1>COUNTIF(DT,C9)&lt;=1</formula1>
    </dataValidation>
    <dataValidation type="custom" showInputMessage="1" showErrorMessage="1" errorTitle="THÔNG BÁO" error="TRÙNG PHÒNG NÈ TUYẾT" sqref="IV9">
      <formula1>COUNTIF(DT,IW9)&lt;=1</formula1>
    </dataValidation>
    <dataValidation type="custom" showInputMessage="1" showErrorMessage="1" errorTitle="THÔNG BÁO" error="TRÙNG PHÒNG NÈ TUYẾT" sqref="IU9 C9:D9">
      <formula1>COUNTIF(DT,#REF!)&lt;=1</formula1>
    </dataValidation>
  </dataValidations>
  <printOptions horizontalCentered="1"/>
  <pageMargins left="0.16" right="0" top="0.25" bottom="0.25" header="0.15" footer="0"/>
  <pageSetup paperSize="9" scale="43" orientation="landscape" horizontalDpi="1200" verticalDpi="1200" r:id="rId1"/>
  <headerFooter alignWithMargins="0">
    <oddHeader>&amp;LThong&amp;CPage &amp;P&amp;R&amp;D</oddHeader>
    <oddFooter>Page &amp;P</oddFooter>
  </headerFooter>
  <cellWatches>
    <cellWatch r="D63"/>
  </cellWatche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15" zoomScaleNormal="115" workbookViewId="0">
      <selection activeCell="K10" sqref="K10"/>
    </sheetView>
  </sheetViews>
  <sheetFormatPr defaultRowHeight="15.75"/>
  <cols>
    <col min="1" max="1" width="22.42578125" style="24" bestFit="1" customWidth="1"/>
    <col min="2" max="2" width="16.5703125" style="24" bestFit="1" customWidth="1"/>
    <col min="3" max="3" width="8.28515625" style="38" bestFit="1" customWidth="1"/>
    <col min="4" max="4" width="11.7109375" style="24" bestFit="1" customWidth="1"/>
    <col min="5" max="5" width="14" style="25" bestFit="1" customWidth="1"/>
    <col min="6" max="6" width="12.5703125" style="25" bestFit="1" customWidth="1"/>
    <col min="7" max="7" width="13.85546875" style="25" customWidth="1"/>
    <col min="8" max="16384" width="9.140625" style="24"/>
  </cols>
  <sheetData>
    <row r="1" spans="1:7" ht="34.5" customHeight="1">
      <c r="A1" s="1053" t="s">
        <v>239</v>
      </c>
      <c r="B1" s="1054"/>
      <c r="C1" s="1054"/>
      <c r="D1" s="1054"/>
      <c r="E1" s="1054"/>
      <c r="F1" s="1054"/>
    </row>
    <row r="3" spans="1:7" s="25" customFormat="1">
      <c r="A3" s="42" t="s">
        <v>220</v>
      </c>
      <c r="B3" s="1052" t="s">
        <v>169</v>
      </c>
      <c r="C3" s="1052"/>
      <c r="D3" s="42" t="s">
        <v>170</v>
      </c>
      <c r="E3" s="42" t="s">
        <v>50</v>
      </c>
      <c r="F3" s="42" t="s">
        <v>221</v>
      </c>
      <c r="G3" s="42" t="s">
        <v>222</v>
      </c>
    </row>
    <row r="4" spans="1:7">
      <c r="A4" s="1059" t="s">
        <v>171</v>
      </c>
      <c r="B4" s="39" t="s">
        <v>237</v>
      </c>
      <c r="C4" s="40" t="s">
        <v>225</v>
      </c>
      <c r="D4" s="41"/>
      <c r="E4" s="43"/>
      <c r="F4" s="43"/>
      <c r="G4" s="44"/>
    </row>
    <row r="5" spans="1:7">
      <c r="A5" s="1060"/>
      <c r="B5" s="39" t="s">
        <v>238</v>
      </c>
      <c r="C5" s="40" t="s">
        <v>176</v>
      </c>
      <c r="D5" s="41"/>
      <c r="E5" s="43"/>
      <c r="F5" s="43"/>
      <c r="G5" s="44"/>
    </row>
    <row r="6" spans="1:7">
      <c r="A6" s="1060"/>
      <c r="B6" s="39" t="s">
        <v>174</v>
      </c>
      <c r="C6" s="40" t="s">
        <v>175</v>
      </c>
      <c r="D6" s="41"/>
      <c r="E6" s="43"/>
      <c r="F6" s="43"/>
      <c r="G6" s="44"/>
    </row>
    <row r="7" spans="1:7">
      <c r="A7" s="1060"/>
      <c r="B7" s="39" t="s">
        <v>177</v>
      </c>
      <c r="C7" s="40" t="s">
        <v>176</v>
      </c>
      <c r="D7" s="41"/>
      <c r="E7" s="43"/>
      <c r="F7" s="43"/>
      <c r="G7" s="44"/>
    </row>
    <row r="8" spans="1:7">
      <c r="A8" s="1061"/>
      <c r="B8" s="49" t="s">
        <v>172</v>
      </c>
      <c r="C8" s="49" t="s">
        <v>173</v>
      </c>
      <c r="D8" s="50"/>
      <c r="E8" s="51"/>
      <c r="F8" s="51"/>
      <c r="G8" s="52"/>
    </row>
    <row r="9" spans="1:7">
      <c r="A9" s="1056" t="s">
        <v>178</v>
      </c>
      <c r="B9" s="39" t="s">
        <v>226</v>
      </c>
      <c r="C9" s="40" t="s">
        <v>227</v>
      </c>
      <c r="D9" s="41"/>
      <c r="E9" s="43"/>
      <c r="F9" s="43"/>
      <c r="G9" s="44"/>
    </row>
    <row r="10" spans="1:7">
      <c r="A10" s="1057"/>
      <c r="B10" s="41" t="s">
        <v>229</v>
      </c>
      <c r="C10" s="54" t="s">
        <v>228</v>
      </c>
      <c r="D10" s="41"/>
      <c r="E10" s="43"/>
      <c r="F10" s="43"/>
      <c r="G10" s="44"/>
    </row>
    <row r="11" spans="1:7">
      <c r="A11" s="1057"/>
      <c r="B11" s="41" t="s">
        <v>201</v>
      </c>
      <c r="C11" s="54" t="s">
        <v>202</v>
      </c>
      <c r="D11" s="41"/>
      <c r="E11" s="43"/>
      <c r="F11" s="43"/>
      <c r="G11" s="44"/>
    </row>
    <row r="12" spans="1:7" s="37" customFormat="1">
      <c r="A12" s="1057"/>
      <c r="B12" s="41" t="s">
        <v>240</v>
      </c>
      <c r="C12" s="37" t="s">
        <v>241</v>
      </c>
      <c r="D12" s="41"/>
      <c r="E12" s="43"/>
      <c r="F12" s="43"/>
      <c r="G12" s="43"/>
    </row>
    <row r="13" spans="1:7" s="37" customFormat="1">
      <c r="A13" s="1057"/>
      <c r="B13" s="41" t="s">
        <v>242</v>
      </c>
      <c r="C13" s="37" t="s">
        <v>243</v>
      </c>
      <c r="D13" s="41"/>
      <c r="E13" s="43"/>
      <c r="F13" s="43"/>
      <c r="G13" s="43"/>
    </row>
    <row r="14" spans="1:7" s="37" customFormat="1">
      <c r="A14" s="1057"/>
      <c r="B14" s="41" t="s">
        <v>248</v>
      </c>
      <c r="C14" s="37" t="s">
        <v>254</v>
      </c>
      <c r="D14" s="41"/>
      <c r="E14" s="43"/>
      <c r="F14" s="43"/>
      <c r="G14" s="43"/>
    </row>
    <row r="15" spans="1:7" s="37" customFormat="1">
      <c r="A15" s="1057"/>
      <c r="B15" s="41" t="s">
        <v>245</v>
      </c>
      <c r="C15" s="37" t="s">
        <v>244</v>
      </c>
      <c r="D15" s="41"/>
      <c r="E15" s="43"/>
      <c r="F15" s="43"/>
      <c r="G15" s="43"/>
    </row>
    <row r="16" spans="1:7" s="37" customFormat="1">
      <c r="A16" s="1058"/>
      <c r="B16" s="50" t="s">
        <v>246</v>
      </c>
      <c r="C16" s="53" t="s">
        <v>247</v>
      </c>
      <c r="D16" s="50"/>
      <c r="E16" s="51"/>
      <c r="F16" s="51"/>
      <c r="G16" s="51"/>
    </row>
    <row r="17" spans="1:7" s="37" customFormat="1">
      <c r="A17" s="1059" t="s">
        <v>179</v>
      </c>
      <c r="B17" s="57" t="s">
        <v>180</v>
      </c>
      <c r="C17" s="56" t="s">
        <v>181</v>
      </c>
      <c r="D17" s="41"/>
      <c r="E17" s="43"/>
      <c r="F17" s="43"/>
      <c r="G17" s="43"/>
    </row>
    <row r="18" spans="1:7" s="37" customFormat="1">
      <c r="A18" s="1060"/>
      <c r="B18" s="41" t="s">
        <v>248</v>
      </c>
      <c r="C18" s="37" t="s">
        <v>70</v>
      </c>
      <c r="D18" s="41"/>
      <c r="E18" s="43"/>
      <c r="F18" s="43"/>
      <c r="G18" s="43"/>
    </row>
    <row r="19" spans="1:7" s="37" customFormat="1">
      <c r="A19" s="1060"/>
      <c r="B19" s="41" t="s">
        <v>249</v>
      </c>
      <c r="C19" s="37" t="s">
        <v>227</v>
      </c>
      <c r="D19" s="41"/>
      <c r="E19" s="43"/>
      <c r="F19" s="43"/>
      <c r="G19" s="43"/>
    </row>
    <row r="20" spans="1:7">
      <c r="A20" s="1060"/>
      <c r="B20" s="39" t="s">
        <v>182</v>
      </c>
      <c r="C20" s="56" t="s">
        <v>141</v>
      </c>
      <c r="D20" s="41"/>
      <c r="E20" s="43"/>
      <c r="F20" s="43"/>
      <c r="G20" s="44"/>
    </row>
    <row r="21" spans="1:7">
      <c r="A21" s="1060"/>
      <c r="B21" s="39" t="s">
        <v>183</v>
      </c>
      <c r="C21" s="56" t="s">
        <v>184</v>
      </c>
      <c r="D21" s="41"/>
      <c r="E21" s="43"/>
      <c r="F21" s="43"/>
      <c r="G21" s="44"/>
    </row>
    <row r="22" spans="1:7">
      <c r="A22" s="1060"/>
      <c r="B22" s="39" t="s">
        <v>250</v>
      </c>
      <c r="C22" s="56" t="s">
        <v>244</v>
      </c>
      <c r="D22" s="41"/>
      <c r="E22" s="43"/>
      <c r="F22" s="43"/>
      <c r="G22" s="44"/>
    </row>
    <row r="23" spans="1:7">
      <c r="A23" s="1060"/>
      <c r="B23" s="39" t="s">
        <v>251</v>
      </c>
      <c r="C23" s="38" t="s">
        <v>230</v>
      </c>
      <c r="D23" s="41"/>
      <c r="E23" s="43"/>
      <c r="F23" s="43"/>
      <c r="G23" s="44"/>
    </row>
    <row r="24" spans="1:7">
      <c r="A24" s="1061"/>
      <c r="B24" s="48" t="s">
        <v>253</v>
      </c>
      <c r="C24" s="55" t="s">
        <v>252</v>
      </c>
      <c r="D24" s="50"/>
      <c r="E24" s="51"/>
      <c r="F24" s="51"/>
      <c r="G24" s="52"/>
    </row>
    <row r="25" spans="1:7">
      <c r="A25" s="39" t="s">
        <v>255</v>
      </c>
      <c r="B25" s="39" t="s">
        <v>232</v>
      </c>
      <c r="C25" s="40" t="s">
        <v>186</v>
      </c>
      <c r="D25" s="41"/>
      <c r="E25" s="43"/>
      <c r="F25" s="43"/>
      <c r="G25" s="44"/>
    </row>
    <row r="26" spans="1:7">
      <c r="D26" s="41"/>
      <c r="E26" s="43"/>
      <c r="F26" s="43"/>
      <c r="G26" s="44"/>
    </row>
    <row r="27" spans="1:7">
      <c r="A27" s="39"/>
      <c r="B27" s="39"/>
      <c r="C27" s="40"/>
      <c r="D27" s="41"/>
      <c r="E27" s="43" t="s">
        <v>235</v>
      </c>
      <c r="F27" s="45">
        <v>41897</v>
      </c>
      <c r="G27" s="44"/>
    </row>
    <row r="28" spans="1:7">
      <c r="A28" s="39" t="s">
        <v>185</v>
      </c>
      <c r="B28" s="39"/>
      <c r="C28" s="40" t="s">
        <v>231</v>
      </c>
      <c r="D28" s="39" t="s">
        <v>233</v>
      </c>
      <c r="E28" s="44"/>
      <c r="F28" s="44"/>
      <c r="G28" s="44"/>
    </row>
    <row r="29" spans="1:7">
      <c r="A29" s="39"/>
      <c r="B29" s="39"/>
      <c r="C29" s="40" t="s">
        <v>202</v>
      </c>
      <c r="D29" s="39"/>
      <c r="E29" s="44"/>
      <c r="F29" s="44"/>
      <c r="G29" s="44"/>
    </row>
    <row r="30" spans="1:7">
      <c r="A30" s="39"/>
      <c r="B30" s="39"/>
      <c r="C30" s="40" t="s">
        <v>186</v>
      </c>
      <c r="D30" s="39" t="s">
        <v>234</v>
      </c>
      <c r="E30" s="44"/>
      <c r="F30" s="44"/>
      <c r="G30" s="44"/>
    </row>
    <row r="32" spans="1:7">
      <c r="D32" s="1055" t="s">
        <v>224</v>
      </c>
      <c r="E32" s="1055"/>
      <c r="F32" s="1055"/>
    </row>
    <row r="33" spans="4:5">
      <c r="E33" s="25" t="s">
        <v>187</v>
      </c>
    </row>
    <row r="35" spans="4:5">
      <c r="D35" s="24">
        <v>6</v>
      </c>
    </row>
    <row r="37" spans="4:5">
      <c r="E37" s="25" t="s">
        <v>223</v>
      </c>
    </row>
  </sheetData>
  <mergeCells count="6">
    <mergeCell ref="B3:C3"/>
    <mergeCell ref="A1:F1"/>
    <mergeCell ref="D32:F32"/>
    <mergeCell ref="A9:A16"/>
    <mergeCell ref="A4:A8"/>
    <mergeCell ref="A17:A24"/>
  </mergeCells>
  <phoneticPr fontId="37" type="noConversion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6"/>
  <sheetViews>
    <sheetView topLeftCell="A3" workbookViewId="0">
      <selection activeCell="I18" sqref="I18"/>
    </sheetView>
  </sheetViews>
  <sheetFormatPr defaultRowHeight="12.75"/>
  <cols>
    <col min="1" max="16384" width="9.140625" style="46"/>
  </cols>
  <sheetData>
    <row r="4" spans="1:7">
      <c r="A4" s="47"/>
    </row>
    <row r="5" spans="1:7">
      <c r="B5" s="1062" t="s">
        <v>256</v>
      </c>
      <c r="C5" s="1062"/>
      <c r="D5" s="1062"/>
      <c r="E5" s="1062"/>
      <c r="F5" s="1062"/>
      <c r="G5" s="1062"/>
    </row>
    <row r="6" spans="1:7">
      <c r="B6" s="1062" t="s">
        <v>257</v>
      </c>
      <c r="C6" s="1062"/>
      <c r="D6" s="1062"/>
      <c r="E6" s="1062"/>
      <c r="F6" s="1062"/>
      <c r="G6" s="1062"/>
    </row>
  </sheetData>
  <mergeCells count="2">
    <mergeCell ref="B5:G5"/>
    <mergeCell ref="B6:G6"/>
  </mergeCells>
  <phoneticPr fontId="4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7:L33"/>
  <sheetViews>
    <sheetView workbookViewId="0">
      <selection activeCell="M21" sqref="M21"/>
    </sheetView>
  </sheetViews>
  <sheetFormatPr defaultRowHeight="12.75"/>
  <sheetData>
    <row r="17" spans="4:12">
      <c r="D17">
        <v>717</v>
      </c>
      <c r="E17">
        <v>100</v>
      </c>
    </row>
    <row r="18" spans="4:12">
      <c r="D18">
        <v>1768</v>
      </c>
      <c r="E18">
        <f>D18*E17</f>
        <v>176800</v>
      </c>
      <c r="H18">
        <f>120*2</f>
        <v>240</v>
      </c>
    </row>
    <row r="19" spans="4:12">
      <c r="E19">
        <f>E18/D17</f>
        <v>246.58298465829847</v>
      </c>
      <c r="H19">
        <f>H18*2</f>
        <v>480</v>
      </c>
    </row>
    <row r="20" spans="4:12">
      <c r="H20">
        <f>H19*2</f>
        <v>960</v>
      </c>
    </row>
    <row r="21" spans="4:12">
      <c r="H21">
        <f>H20*2</f>
        <v>1920</v>
      </c>
    </row>
    <row r="24" spans="4:12">
      <c r="H24">
        <f>1768*2</f>
        <v>3536</v>
      </c>
    </row>
    <row r="25" spans="4:12">
      <c r="H25">
        <f t="shared" ref="H25:H32" si="0">H24*2</f>
        <v>7072</v>
      </c>
      <c r="L25">
        <f>1768*2</f>
        <v>3536</v>
      </c>
    </row>
    <row r="26" spans="4:12">
      <c r="H26">
        <f t="shared" si="0"/>
        <v>14144</v>
      </c>
      <c r="L26">
        <f t="shared" ref="L26:L33" si="1">L25*2</f>
        <v>7072</v>
      </c>
    </row>
    <row r="27" spans="4:12">
      <c r="H27">
        <f t="shared" si="0"/>
        <v>28288</v>
      </c>
      <c r="L27">
        <f t="shared" si="1"/>
        <v>14144</v>
      </c>
    </row>
    <row r="28" spans="4:12">
      <c r="H28">
        <f t="shared" si="0"/>
        <v>56576</v>
      </c>
      <c r="L28">
        <f t="shared" si="1"/>
        <v>28288</v>
      </c>
    </row>
    <row r="29" spans="4:12">
      <c r="H29">
        <f t="shared" si="0"/>
        <v>113152</v>
      </c>
      <c r="L29">
        <f t="shared" si="1"/>
        <v>56576</v>
      </c>
    </row>
    <row r="30" spans="4:12">
      <c r="H30">
        <f t="shared" si="0"/>
        <v>226304</v>
      </c>
      <c r="L30">
        <f t="shared" si="1"/>
        <v>113152</v>
      </c>
    </row>
    <row r="31" spans="4:12">
      <c r="H31">
        <f t="shared" si="0"/>
        <v>452608</v>
      </c>
      <c r="L31">
        <f t="shared" si="1"/>
        <v>226304</v>
      </c>
    </row>
    <row r="32" spans="4:12">
      <c r="H32">
        <f t="shared" si="0"/>
        <v>905216</v>
      </c>
      <c r="L32">
        <f t="shared" si="1"/>
        <v>452608</v>
      </c>
    </row>
    <row r="33" spans="12:12">
      <c r="L33">
        <f t="shared" si="1"/>
        <v>905216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0" sqref="H30"/>
    </sheetView>
  </sheetViews>
  <sheetFormatPr defaultRowHeight="12.7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1" sqref="G11"/>
    </sheetView>
  </sheetViews>
  <sheetFormatPr defaultRowHeight="12.7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0" sqref="F20"/>
    </sheetView>
  </sheetViews>
  <sheetFormatPr defaultRowHeight="12.7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G6" sqref="G6"/>
    </sheetView>
  </sheetViews>
  <sheetFormatPr defaultRowHeight="16.5"/>
  <cols>
    <col min="1" max="2" width="9.140625" style="366"/>
    <col min="3" max="3" width="21.140625" style="367" customWidth="1"/>
    <col min="4" max="8" width="21.140625" style="366" customWidth="1"/>
    <col min="9" max="16384" width="9.140625" style="366"/>
  </cols>
  <sheetData>
    <row r="1" spans="2:11" ht="47.25" customHeight="1" thickBot="1">
      <c r="B1" s="1067" t="s">
        <v>359</v>
      </c>
      <c r="C1" s="1067"/>
      <c r="D1" s="1067"/>
      <c r="E1" s="1067"/>
      <c r="F1" s="1067"/>
      <c r="G1" s="1067"/>
      <c r="H1" s="1067"/>
    </row>
    <row r="2" spans="2:11" s="367" customFormat="1" ht="29.25" customHeight="1">
      <c r="B2" s="384" t="s">
        <v>357</v>
      </c>
      <c r="C2" s="385" t="s">
        <v>25</v>
      </c>
      <c r="D2" s="385" t="s">
        <v>25</v>
      </c>
      <c r="E2" s="385" t="s">
        <v>25</v>
      </c>
      <c r="F2" s="385" t="s">
        <v>26</v>
      </c>
      <c r="G2" s="385" t="s">
        <v>27</v>
      </c>
      <c r="H2" s="386" t="s">
        <v>49</v>
      </c>
    </row>
    <row r="3" spans="2:11" s="381" customFormat="1" ht="24" customHeight="1">
      <c r="B3" s="387" t="s">
        <v>50</v>
      </c>
      <c r="C3" s="368" t="s">
        <v>279</v>
      </c>
      <c r="D3" s="368" t="s">
        <v>280</v>
      </c>
      <c r="E3" s="368" t="s">
        <v>339</v>
      </c>
      <c r="F3" s="368" t="s">
        <v>356</v>
      </c>
      <c r="G3" s="368" t="s">
        <v>339</v>
      </c>
      <c r="H3" s="388" t="s">
        <v>278</v>
      </c>
      <c r="I3" s="380"/>
      <c r="J3" s="380"/>
      <c r="K3" s="380"/>
    </row>
    <row r="4" spans="2:11" s="381" customFormat="1" ht="24" customHeight="1">
      <c r="B4" s="1063" t="s">
        <v>29</v>
      </c>
      <c r="C4" s="369" t="s">
        <v>341</v>
      </c>
      <c r="D4" s="370" t="s">
        <v>341</v>
      </c>
      <c r="E4" s="370" t="s">
        <v>352</v>
      </c>
      <c r="F4" s="370" t="s">
        <v>341</v>
      </c>
      <c r="G4" s="370" t="s">
        <v>352</v>
      </c>
      <c r="H4" s="389" t="s">
        <v>341</v>
      </c>
      <c r="I4" s="380"/>
      <c r="J4" s="380"/>
      <c r="K4" s="380"/>
    </row>
    <row r="5" spans="2:11" s="381" customFormat="1" ht="24" customHeight="1">
      <c r="B5" s="1063"/>
      <c r="C5" s="371" t="s">
        <v>342</v>
      </c>
      <c r="D5" s="372" t="s">
        <v>342</v>
      </c>
      <c r="E5" s="372" t="s">
        <v>362</v>
      </c>
      <c r="F5" s="372" t="s">
        <v>342</v>
      </c>
      <c r="G5" s="372" t="s">
        <v>363</v>
      </c>
      <c r="H5" s="390" t="s">
        <v>342</v>
      </c>
      <c r="I5" s="380"/>
      <c r="J5" s="380"/>
      <c r="K5" s="380"/>
    </row>
    <row r="6" spans="2:11" s="381" customFormat="1" ht="24" customHeight="1">
      <c r="B6" s="1063"/>
      <c r="C6" s="373"/>
      <c r="D6" s="374"/>
      <c r="E6" s="374"/>
      <c r="F6" s="375"/>
      <c r="G6" s="374"/>
      <c r="H6" s="391"/>
      <c r="I6" s="380"/>
      <c r="J6" s="380"/>
      <c r="K6" s="380"/>
    </row>
    <row r="7" spans="2:11" s="381" customFormat="1" ht="24" customHeight="1">
      <c r="B7" s="1063"/>
      <c r="C7" s="376" t="s">
        <v>355</v>
      </c>
      <c r="D7" s="377" t="s">
        <v>350</v>
      </c>
      <c r="E7" s="377" t="s">
        <v>353</v>
      </c>
      <c r="F7" s="377" t="s">
        <v>354</v>
      </c>
      <c r="G7" s="377" t="s">
        <v>364</v>
      </c>
      <c r="H7" s="392" t="s">
        <v>350</v>
      </c>
      <c r="I7" s="380"/>
      <c r="J7" s="380"/>
      <c r="K7" s="380"/>
    </row>
    <row r="8" spans="2:11" s="381" customFormat="1" ht="24" customHeight="1" thickBot="1">
      <c r="B8" s="1064"/>
      <c r="C8" s="378" t="s">
        <v>343</v>
      </c>
      <c r="D8" s="379" t="s">
        <v>358</v>
      </c>
      <c r="E8" s="379" t="s">
        <v>340</v>
      </c>
      <c r="F8" s="395" t="s">
        <v>358</v>
      </c>
      <c r="G8" s="379" t="s">
        <v>361</v>
      </c>
      <c r="H8" s="393" t="s">
        <v>351</v>
      </c>
      <c r="I8" s="380"/>
      <c r="J8" s="380"/>
      <c r="K8" s="380"/>
    </row>
    <row r="9" spans="2:11" s="381" customFormat="1" ht="24" customHeight="1" thickTop="1">
      <c r="B9" s="1065" t="s">
        <v>30</v>
      </c>
      <c r="C9" s="382"/>
      <c r="D9" s="372" t="s">
        <v>341</v>
      </c>
      <c r="E9" s="370" t="s">
        <v>352</v>
      </c>
      <c r="F9" s="372" t="s">
        <v>341</v>
      </c>
      <c r="G9" s="370" t="s">
        <v>352</v>
      </c>
      <c r="H9" s="390" t="s">
        <v>341</v>
      </c>
      <c r="I9" s="380"/>
      <c r="J9" s="380"/>
      <c r="K9" s="380"/>
    </row>
    <row r="10" spans="2:11" s="381" customFormat="1" ht="24" customHeight="1">
      <c r="B10" s="1063"/>
      <c r="C10" s="383"/>
      <c r="D10" s="372" t="s">
        <v>342</v>
      </c>
      <c r="E10" s="372" t="s">
        <v>362</v>
      </c>
      <c r="F10" s="372" t="s">
        <v>342</v>
      </c>
      <c r="G10" s="372" t="s">
        <v>363</v>
      </c>
      <c r="H10" s="390" t="s">
        <v>342</v>
      </c>
      <c r="I10" s="380"/>
      <c r="J10" s="380"/>
      <c r="K10" s="380"/>
    </row>
    <row r="11" spans="2:11" s="381" customFormat="1" ht="24" customHeight="1">
      <c r="B11" s="1063"/>
      <c r="C11" s="383"/>
      <c r="D11" s="374"/>
      <c r="E11" s="374"/>
      <c r="F11" s="375"/>
      <c r="G11" s="374"/>
      <c r="H11" s="391"/>
      <c r="I11" s="380"/>
      <c r="J11" s="380"/>
      <c r="K11" s="380"/>
    </row>
    <row r="12" spans="2:11" s="381" customFormat="1" ht="24" customHeight="1">
      <c r="B12" s="1063"/>
      <c r="C12" s="383"/>
      <c r="D12" s="377" t="s">
        <v>350</v>
      </c>
      <c r="E12" s="377" t="s">
        <v>353</v>
      </c>
      <c r="F12" s="377" t="s">
        <v>354</v>
      </c>
      <c r="G12" s="377" t="s">
        <v>360</v>
      </c>
      <c r="H12" s="392" t="s">
        <v>350</v>
      </c>
      <c r="I12" s="380"/>
      <c r="J12" s="380"/>
      <c r="K12" s="380"/>
    </row>
    <row r="13" spans="2:11" s="381" customFormat="1" ht="24" customHeight="1" thickBot="1">
      <c r="B13" s="1066"/>
      <c r="C13" s="394"/>
      <c r="D13" s="395" t="s">
        <v>358</v>
      </c>
      <c r="E13" s="379" t="s">
        <v>340</v>
      </c>
      <c r="F13" s="395" t="s">
        <v>358</v>
      </c>
      <c r="G13" s="379" t="s">
        <v>365</v>
      </c>
      <c r="H13" s="396" t="s">
        <v>351</v>
      </c>
      <c r="I13" s="380"/>
      <c r="J13" s="380"/>
      <c r="K13" s="380"/>
    </row>
    <row r="14" spans="2:11" ht="15.75" customHeight="1">
      <c r="C14" s="365"/>
      <c r="D14" s="364"/>
      <c r="E14" s="364"/>
      <c r="F14" s="364"/>
      <c r="G14" s="364"/>
      <c r="H14" s="364"/>
    </row>
    <row r="15" spans="2:11" ht="15.75" customHeight="1"/>
    <row r="16" spans="2:11" ht="15.75" customHeight="1"/>
    <row r="17" s="366" customFormat="1" ht="15.75" customHeight="1"/>
  </sheetData>
  <mergeCells count="3">
    <mergeCell ref="B4:B8"/>
    <mergeCell ref="B9:B13"/>
    <mergeCell ref="B1:H1"/>
  </mergeCells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7" sqref="S7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U249"/>
  <sheetViews>
    <sheetView zoomScaleNormal="100" workbookViewId="0">
      <pane ySplit="1" topLeftCell="A14" activePane="bottomLeft" state="frozen"/>
      <selection pane="bottomLeft" activeCell="G13" sqref="G13"/>
    </sheetView>
  </sheetViews>
  <sheetFormatPr defaultRowHeight="15"/>
  <cols>
    <col min="1" max="1" width="1.42578125" style="243" customWidth="1"/>
    <col min="2" max="2" width="4.85546875" style="258" customWidth="1"/>
    <col min="3" max="3" width="4.85546875" style="432" customWidth="1"/>
    <col min="4" max="4" width="10.85546875" style="259" customWidth="1"/>
    <col min="5" max="10" width="12.28515625" style="243" customWidth="1"/>
    <col min="11" max="11" width="14.42578125" style="245" hidden="1" customWidth="1"/>
    <col min="12" max="12" width="2.28515625" style="243" customWidth="1"/>
    <col min="13" max="13" width="4.85546875" style="258" customWidth="1"/>
    <col min="14" max="14" width="4.85546875" style="432" customWidth="1"/>
    <col min="15" max="15" width="10.85546875" style="259" customWidth="1"/>
    <col min="16" max="18" width="11.5703125" style="260" customWidth="1"/>
    <col min="19" max="21" width="11.5703125" style="243" customWidth="1"/>
    <col min="22" max="22" width="4.85546875" style="243" customWidth="1"/>
    <col min="23" max="16384" width="9.140625" style="243"/>
  </cols>
  <sheetData>
    <row r="1" spans="2:21" s="230" customFormat="1" ht="47.25" customHeight="1">
      <c r="B1" s="901" t="s">
        <v>372</v>
      </c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</row>
    <row r="2" spans="2:21" s="464" customFormat="1" ht="27" customHeight="1">
      <c r="B2" s="465"/>
      <c r="C2" s="466"/>
      <c r="D2" s="467"/>
      <c r="E2" s="465"/>
      <c r="F2" s="465"/>
      <c r="G2" s="468"/>
      <c r="H2" s="468"/>
      <c r="I2" s="902"/>
      <c r="J2" s="902"/>
      <c r="K2" s="902"/>
      <c r="L2" s="902"/>
      <c r="M2" s="902"/>
      <c r="N2" s="902"/>
      <c r="O2" s="902"/>
      <c r="P2" s="468"/>
      <c r="Q2" s="468"/>
      <c r="R2" s="465"/>
      <c r="S2" s="465"/>
      <c r="T2" s="465"/>
      <c r="U2" s="465"/>
    </row>
    <row r="3" spans="2:21" s="470" customFormat="1" ht="27" customHeight="1">
      <c r="B3" s="903" t="s">
        <v>376</v>
      </c>
      <c r="C3" s="903"/>
      <c r="D3" s="903"/>
      <c r="E3" s="903"/>
      <c r="F3" s="903"/>
      <c r="G3" s="903"/>
      <c r="H3" s="903"/>
      <c r="I3" s="903"/>
      <c r="J3" s="903"/>
      <c r="K3" s="689"/>
      <c r="L3" s="469"/>
      <c r="M3" s="903" t="str">
        <f>B3</f>
        <v>ÁP DỤNG TỪ NGÀY 12/12/2016</v>
      </c>
      <c r="N3" s="903"/>
      <c r="O3" s="903"/>
      <c r="P3" s="903"/>
      <c r="Q3" s="903"/>
      <c r="R3" s="903"/>
      <c r="S3" s="903"/>
      <c r="T3" s="903"/>
      <c r="U3" s="903"/>
    </row>
    <row r="4" spans="2:21" s="235" customFormat="1" ht="24.75" customHeight="1">
      <c r="B4" s="904" t="s">
        <v>19</v>
      </c>
      <c r="C4" s="905"/>
      <c r="D4" s="906" t="str">
        <f>'TONG HOP'!R5</f>
        <v>C16TP</v>
      </c>
      <c r="E4" s="907"/>
      <c r="F4" s="908" t="s">
        <v>260</v>
      </c>
      <c r="G4" s="909"/>
      <c r="H4" s="909"/>
      <c r="I4" s="909"/>
      <c r="J4" s="909"/>
      <c r="K4" s="910"/>
      <c r="L4" s="911"/>
      <c r="M4" s="913" t="s">
        <v>19</v>
      </c>
      <c r="N4" s="914"/>
      <c r="O4" s="915" t="str">
        <f>'TONG HOP'!T5</f>
        <v>C18TP</v>
      </c>
      <c r="P4" s="915"/>
      <c r="Q4" s="917" t="s">
        <v>373</v>
      </c>
      <c r="R4" s="917"/>
      <c r="S4" s="917"/>
      <c r="T4" s="917"/>
      <c r="U4" s="918"/>
    </row>
    <row r="5" spans="2:21" s="236" customFormat="1" ht="19.5" customHeight="1">
      <c r="B5" s="437" t="s">
        <v>20</v>
      </c>
      <c r="C5" s="438" t="s">
        <v>21</v>
      </c>
      <c r="D5" s="437" t="s">
        <v>22</v>
      </c>
      <c r="E5" s="439" t="s">
        <v>23</v>
      </c>
      <c r="F5" s="439" t="s">
        <v>24</v>
      </c>
      <c r="G5" s="439" t="s">
        <v>25</v>
      </c>
      <c r="H5" s="439" t="s">
        <v>26</v>
      </c>
      <c r="I5" s="440" t="s">
        <v>27</v>
      </c>
      <c r="J5" s="440" t="s">
        <v>49</v>
      </c>
      <c r="K5" s="340" t="s">
        <v>347</v>
      </c>
      <c r="L5" s="912"/>
      <c r="M5" s="451" t="s">
        <v>20</v>
      </c>
      <c r="N5" s="452" t="s">
        <v>21</v>
      </c>
      <c r="O5" s="451" t="s">
        <v>22</v>
      </c>
      <c r="P5" s="439" t="s">
        <v>23</v>
      </c>
      <c r="Q5" s="439" t="s">
        <v>24</v>
      </c>
      <c r="R5" s="439" t="s">
        <v>25</v>
      </c>
      <c r="S5" s="439" t="s">
        <v>26</v>
      </c>
      <c r="T5" s="439" t="s">
        <v>27</v>
      </c>
      <c r="U5" s="440" t="s">
        <v>28</v>
      </c>
    </row>
    <row r="6" spans="2:21" s="237" customFormat="1" ht="19.5" customHeight="1">
      <c r="B6" s="919" t="s">
        <v>29</v>
      </c>
      <c r="C6" s="441">
        <v>1</v>
      </c>
      <c r="D6" s="442" t="s">
        <v>369</v>
      </c>
      <c r="E6" s="348" t="str">
        <f>'TONG HOP'!R6</f>
        <v>QLSX</v>
      </c>
      <c r="F6" s="341" t="str">
        <f>'TONG HOP'!R17</f>
        <v>PHÁT TRIỂN SP</v>
      </c>
      <c r="G6" s="342" t="str">
        <f>'TONG HOP'!R28</f>
        <v>VỆ SINH ATTP</v>
      </c>
      <c r="H6" s="341" t="str">
        <f>'TONG HOP'!R39</f>
        <v>CN CB CHÈ, CÀ</v>
      </c>
      <c r="I6" s="342" t="str">
        <f>'TONG HOP'!R50</f>
        <v>QLSX</v>
      </c>
      <c r="J6" s="341">
        <f>'TONG HOP'!R61</f>
        <v>0</v>
      </c>
      <c r="K6" s="262" t="s">
        <v>344</v>
      </c>
      <c r="L6" s="912"/>
      <c r="M6" s="922" t="s">
        <v>29</v>
      </c>
      <c r="N6" s="445">
        <v>1</v>
      </c>
      <c r="O6" s="442" t="s">
        <v>369</v>
      </c>
      <c r="P6" s="349" t="str">
        <f>'TONG HOP'!T6</f>
        <v>ANH VĂN</v>
      </c>
      <c r="Q6" s="350" t="str">
        <f>'TONG HOP'!T17</f>
        <v>ANH VĂN</v>
      </c>
      <c r="R6" s="351" t="str">
        <f>'TONG HOP'!T28</f>
        <v>ANH VĂN</v>
      </c>
      <c r="S6" s="350" t="str">
        <f>'TONG HOP'!T39</f>
        <v>PHÂN TÍCH</v>
      </c>
      <c r="T6" s="351" t="str">
        <f>'TONG HOP'!T50</f>
        <v>HÓA SINH TP</v>
      </c>
      <c r="U6" s="350">
        <f>'TONG HOP'!T61</f>
        <v>0</v>
      </c>
    </row>
    <row r="7" spans="2:21" s="237" customFormat="1" ht="19.5" customHeight="1" thickBot="1">
      <c r="B7" s="920"/>
      <c r="C7" s="443">
        <v>2</v>
      </c>
      <c r="D7" s="444" t="s">
        <v>370</v>
      </c>
      <c r="E7" s="257">
        <f>'TONG HOP'!R7</f>
        <v>0</v>
      </c>
      <c r="F7" s="250">
        <f>'TONG HOP'!R18</f>
        <v>0</v>
      </c>
      <c r="G7" s="240">
        <f>'TONG HOP'!R29</f>
        <v>0</v>
      </c>
      <c r="H7" s="250" t="str">
        <f>'TONG HOP'!R40</f>
        <v>PHÊ, CA CAO</v>
      </c>
      <c r="I7" s="240">
        <f>'TONG HOP'!R51</f>
        <v>0</v>
      </c>
      <c r="J7" s="250">
        <f>'TONG HOP'!R62</f>
        <v>0</v>
      </c>
      <c r="K7" s="262" t="s">
        <v>348</v>
      </c>
      <c r="L7" s="912"/>
      <c r="M7" s="922"/>
      <c r="N7" s="443">
        <v>2</v>
      </c>
      <c r="O7" s="444" t="s">
        <v>370</v>
      </c>
      <c r="P7" s="352">
        <f>'TONG HOP'!T7</f>
        <v>0</v>
      </c>
      <c r="Q7" s="679">
        <f>'TONG HOP'!T18</f>
        <v>0</v>
      </c>
      <c r="R7" s="353">
        <f>'TONG HOP'!T29</f>
        <v>0</v>
      </c>
      <c r="S7" s="305" t="str">
        <f>'TONG HOP'!T40</f>
        <v>THỰC PHẨM</v>
      </c>
      <c r="T7" s="353">
        <f>'TONG HOP'!T51</f>
        <v>0</v>
      </c>
      <c r="U7" s="305">
        <f>'TONG HOP'!T62</f>
        <v>0</v>
      </c>
    </row>
    <row r="8" spans="2:21" s="237" customFormat="1" ht="19.5" customHeight="1" thickTop="1">
      <c r="B8" s="920"/>
      <c r="C8" s="445">
        <v>3</v>
      </c>
      <c r="D8" s="446" t="s">
        <v>336</v>
      </c>
      <c r="E8" s="257">
        <f>'TONG HOP'!R8</f>
        <v>0</v>
      </c>
      <c r="F8" s="250">
        <f>'TONG HOP'!R19</f>
        <v>0</v>
      </c>
      <c r="G8" s="683">
        <f>'TONG HOP'!R30</f>
        <v>0</v>
      </c>
      <c r="H8" s="250">
        <f>'TONG HOP'!R41</f>
        <v>0</v>
      </c>
      <c r="I8" s="251">
        <f>'TONG HOP'!R52</f>
        <v>0</v>
      </c>
      <c r="J8" s="250">
        <f>'TONG HOP'!R63</f>
        <v>0</v>
      </c>
      <c r="K8" s="262" t="s">
        <v>345</v>
      </c>
      <c r="L8" s="912"/>
      <c r="M8" s="922"/>
      <c r="N8" s="445">
        <v>3</v>
      </c>
      <c r="O8" s="446" t="s">
        <v>336</v>
      </c>
      <c r="P8" s="684">
        <f>'TONG HOP'!T8</f>
        <v>0</v>
      </c>
      <c r="Q8" s="679">
        <f>'TONG HOP'!T19</f>
        <v>0</v>
      </c>
      <c r="R8" s="353">
        <f>'TONG HOP'!T30</f>
        <v>0</v>
      </c>
      <c r="S8" s="305">
        <f>'TONG HOP'!T41</f>
        <v>0</v>
      </c>
      <c r="T8" s="353">
        <f>'TONG HOP'!T52</f>
        <v>0</v>
      </c>
      <c r="U8" s="305">
        <f>'TONG HOP'!T63</f>
        <v>0</v>
      </c>
    </row>
    <row r="9" spans="2:21" s="238" customFormat="1" ht="19.5" customHeight="1">
      <c r="B9" s="920"/>
      <c r="C9" s="445">
        <v>4</v>
      </c>
      <c r="D9" s="446" t="s">
        <v>38</v>
      </c>
      <c r="E9" s="461" t="str">
        <f>'TONG HOP'!R9</f>
        <v>X.THỰC HÀNH</v>
      </c>
      <c r="F9" s="462" t="str">
        <f>'TONG HOP'!R20</f>
        <v>P.THÍ NGHIỆM</v>
      </c>
      <c r="G9" s="254" t="str">
        <f>'TONG HOP'!R31</f>
        <v>X.THỰC HÀNH</v>
      </c>
      <c r="H9" s="462" t="str">
        <f>'TONG HOP'!R42</f>
        <v>P.THÍ NGHIỆM</v>
      </c>
      <c r="I9" s="254" t="str">
        <f>'TONG HOP'!R53</f>
        <v>X.THỰC HÀNH</v>
      </c>
      <c r="J9" s="250">
        <f>'TONG HOP'!R64</f>
        <v>0</v>
      </c>
      <c r="K9" s="263" t="s">
        <v>346</v>
      </c>
      <c r="L9" s="912"/>
      <c r="M9" s="922"/>
      <c r="N9" s="445">
        <v>4</v>
      </c>
      <c r="O9" s="446" t="s">
        <v>38</v>
      </c>
      <c r="P9" s="461" t="str">
        <f>'TONG HOP'!T9</f>
        <v>P.10</v>
      </c>
      <c r="Q9" s="679" t="str">
        <f>'TONG HOP'!T20</f>
        <v>P.10</v>
      </c>
      <c r="R9" s="254" t="str">
        <f>'TONG HOP'!T31</f>
        <v>P.10</v>
      </c>
      <c r="S9" s="462" t="str">
        <f>'TONG HOP'!T42</f>
        <v>X.THỰC HÀNH</v>
      </c>
      <c r="T9" s="254" t="str">
        <f>'TONG HOP'!T53</f>
        <v>X.THỰC HÀNH</v>
      </c>
      <c r="U9" s="462">
        <f>'TONG HOP'!T64</f>
        <v>0</v>
      </c>
    </row>
    <row r="10" spans="2:21" s="237" customFormat="1" ht="19.5" customHeight="1" thickBot="1">
      <c r="B10" s="921"/>
      <c r="C10" s="443">
        <v>5</v>
      </c>
      <c r="D10" s="444" t="s">
        <v>39</v>
      </c>
      <c r="E10" s="273" t="str">
        <f>'TONG HOP'!R10</f>
        <v>T.XUÂN</v>
      </c>
      <c r="F10" s="252" t="str">
        <f>'TONG HOP'!R21</f>
        <v>C.THANH VY</v>
      </c>
      <c r="G10" s="253" t="str">
        <f>'TONG HOP'!R32</f>
        <v>C.BẢO VY</v>
      </c>
      <c r="H10" s="252" t="str">
        <f>'TONG HOP'!R43</f>
        <v>C.BẢO VY</v>
      </c>
      <c r="I10" s="253" t="str">
        <f>'TONG HOP'!R54</f>
        <v>T.XUÂN</v>
      </c>
      <c r="J10" s="252">
        <f>'TONG HOP'!R65</f>
        <v>0</v>
      </c>
      <c r="K10" s="397" t="s">
        <v>349</v>
      </c>
      <c r="L10" s="912"/>
      <c r="M10" s="923"/>
      <c r="N10" s="443">
        <v>5</v>
      </c>
      <c r="O10" s="444" t="s">
        <v>39</v>
      </c>
      <c r="P10" s="354" t="str">
        <f>'TONG HOP'!T10</f>
        <v>C.DIỆU</v>
      </c>
      <c r="Q10" s="355" t="str">
        <f>'TONG HOP'!T21</f>
        <v>C.DIỆU</v>
      </c>
      <c r="R10" s="356" t="str">
        <f>'TONG HOP'!T32</f>
        <v>C.DIỆU</v>
      </c>
      <c r="S10" s="355" t="str">
        <f>'TONG HOP'!T43</f>
        <v>C.QUỲNH ANH</v>
      </c>
      <c r="T10" s="356" t="str">
        <f>'TONG HOP'!T54</f>
        <v>C.THANH VY</v>
      </c>
      <c r="U10" s="355">
        <f>'TONG HOP'!T65</f>
        <v>0</v>
      </c>
    </row>
    <row r="11" spans="2:21" s="237" customFormat="1" ht="19.5" customHeight="1" thickTop="1">
      <c r="B11" s="920" t="s">
        <v>30</v>
      </c>
      <c r="C11" s="445">
        <v>6</v>
      </c>
      <c r="D11" s="446" t="s">
        <v>331</v>
      </c>
      <c r="E11" s="257">
        <f>'TONG HOP'!R11</f>
        <v>0</v>
      </c>
      <c r="F11" s="250">
        <f>'TONG HOP'!R22</f>
        <v>0</v>
      </c>
      <c r="G11" s="240" t="str">
        <f>'TONG HOP'!R33</f>
        <v>VỆ SINH ATTP</v>
      </c>
      <c r="H11" s="250" t="str">
        <f>'TONG HOP'!R44</f>
        <v>CN CB CHÈ, CÀ</v>
      </c>
      <c r="I11" s="240" t="str">
        <f>'TONG HOP'!R55</f>
        <v>QLSX</v>
      </c>
      <c r="J11" s="250">
        <f>'TONG HOP'!R66</f>
        <v>0</v>
      </c>
      <c r="K11" s="262" t="s">
        <v>344</v>
      </c>
      <c r="L11" s="912"/>
      <c r="M11" s="925" t="s">
        <v>30</v>
      </c>
      <c r="N11" s="447">
        <v>6</v>
      </c>
      <c r="O11" s="446" t="s">
        <v>331</v>
      </c>
      <c r="P11" s="352" t="str">
        <f>'TONG HOP'!T11</f>
        <v>HÓA SINH TP</v>
      </c>
      <c r="Q11" s="305">
        <f>'TONG HOP'!T22</f>
        <v>0</v>
      </c>
      <c r="R11" s="353">
        <f>'TONG HOP'!T33</f>
        <v>0</v>
      </c>
      <c r="S11" s="305" t="str">
        <f>'TONG HOP'!T44</f>
        <v>PHÂN TÍCH</v>
      </c>
      <c r="T11" s="353">
        <f>'TONG HOP'!T55</f>
        <v>0</v>
      </c>
      <c r="U11" s="305">
        <f>'TONG HOP'!T66</f>
        <v>0</v>
      </c>
    </row>
    <row r="12" spans="2:21" s="237" customFormat="1" ht="19.5" customHeight="1" thickBot="1">
      <c r="B12" s="920"/>
      <c r="C12" s="443">
        <v>7</v>
      </c>
      <c r="D12" s="444" t="s">
        <v>332</v>
      </c>
      <c r="E12" s="257">
        <f>'TONG HOP'!R12</f>
        <v>0</v>
      </c>
      <c r="F12" s="250">
        <f>'TONG HOP'!R23</f>
        <v>0</v>
      </c>
      <c r="G12" s="240">
        <f>'TONG HOP'!R34</f>
        <v>0</v>
      </c>
      <c r="H12" s="250" t="str">
        <f>'TONG HOP'!R45</f>
        <v>PHÊ, CA CAO</v>
      </c>
      <c r="I12" s="240">
        <f>'TONG HOP'!R56</f>
        <v>0</v>
      </c>
      <c r="J12" s="250">
        <f>'TONG HOP'!R67</f>
        <v>0</v>
      </c>
      <c r="K12" s="262" t="s">
        <v>348</v>
      </c>
      <c r="L12" s="912"/>
      <c r="M12" s="920"/>
      <c r="N12" s="443">
        <v>7</v>
      </c>
      <c r="O12" s="444" t="s">
        <v>332</v>
      </c>
      <c r="P12" s="352">
        <f>'TONG HOP'!T12</f>
        <v>0</v>
      </c>
      <c r="Q12" s="305">
        <f>'TONG HOP'!T23</f>
        <v>0</v>
      </c>
      <c r="R12" s="353">
        <f>'TONG HOP'!T34</f>
        <v>0</v>
      </c>
      <c r="S12" s="305" t="str">
        <f>'TONG HOP'!T45</f>
        <v>THỰC PHẨM</v>
      </c>
      <c r="T12" s="353">
        <f>'TONG HOP'!T56</f>
        <v>0</v>
      </c>
      <c r="U12" s="305">
        <f>'TONG HOP'!T67</f>
        <v>0</v>
      </c>
    </row>
    <row r="13" spans="2:21" s="237" customFormat="1" ht="19.5" customHeight="1" thickTop="1">
      <c r="B13" s="920"/>
      <c r="C13" s="447">
        <v>8</v>
      </c>
      <c r="D13" s="448" t="s">
        <v>333</v>
      </c>
      <c r="E13" s="257">
        <f>'TONG HOP'!R13</f>
        <v>0</v>
      </c>
      <c r="F13" s="250">
        <f>'TONG HOP'!R24</f>
        <v>0</v>
      </c>
      <c r="G13" s="254">
        <f>'TONG HOP'!R35</f>
        <v>0</v>
      </c>
      <c r="H13" s="250">
        <f>'TONG HOP'!R46</f>
        <v>0</v>
      </c>
      <c r="I13" s="254">
        <f>'TONG HOP'!R57</f>
        <v>0</v>
      </c>
      <c r="J13" s="462">
        <f>'TONG HOP'!R68</f>
        <v>0</v>
      </c>
      <c r="K13" s="424" t="s">
        <v>345</v>
      </c>
      <c r="L13" s="912"/>
      <c r="M13" s="920"/>
      <c r="N13" s="447">
        <v>8</v>
      </c>
      <c r="O13" s="448" t="s">
        <v>333</v>
      </c>
      <c r="P13" s="461">
        <f>'TONG HOP'!T13</f>
        <v>0</v>
      </c>
      <c r="Q13" s="305">
        <f>'TONG HOP'!T24</f>
        <v>0</v>
      </c>
      <c r="R13" s="254">
        <f>'TONG HOP'!T35</f>
        <v>0</v>
      </c>
      <c r="S13" s="462">
        <f>'TONG HOP'!T46</f>
        <v>0</v>
      </c>
      <c r="T13" s="353">
        <f>'TONG HOP'!T57</f>
        <v>0</v>
      </c>
      <c r="U13" s="305">
        <f>'TONG HOP'!T68</f>
        <v>0</v>
      </c>
    </row>
    <row r="14" spans="2:21" s="238" customFormat="1" ht="19.5" customHeight="1">
      <c r="B14" s="920"/>
      <c r="C14" s="445">
        <v>9</v>
      </c>
      <c r="D14" s="446" t="s">
        <v>334</v>
      </c>
      <c r="E14" s="461">
        <f>'TONG HOP'!R14</f>
        <v>0</v>
      </c>
      <c r="F14" s="462">
        <f>'TONG HOP'!R25</f>
        <v>0</v>
      </c>
      <c r="G14" s="250" t="str">
        <f>'TONG HOP'!R36</f>
        <v>X.THỰC HÀNH</v>
      </c>
      <c r="H14" s="462" t="str">
        <f>'TONG HOP'!R47</f>
        <v>P.THÍ NGHIỆM</v>
      </c>
      <c r="I14" s="250" t="str">
        <f>'TONG HOP'!R58</f>
        <v>X.THỰC HÀNH</v>
      </c>
      <c r="J14" s="250">
        <f>'TONG HOP'!R69</f>
        <v>0</v>
      </c>
      <c r="K14" s="263" t="s">
        <v>346</v>
      </c>
      <c r="L14" s="912"/>
      <c r="M14" s="920"/>
      <c r="N14" s="445">
        <v>9</v>
      </c>
      <c r="O14" s="446" t="s">
        <v>334</v>
      </c>
      <c r="P14" s="250" t="str">
        <f>'TONG HOP'!T14</f>
        <v>X.THỰC HÀNH</v>
      </c>
      <c r="Q14" s="682">
        <f>'TONG HOP'!T25</f>
        <v>0</v>
      </c>
      <c r="R14" s="274">
        <f>'TONG HOP'!T36</f>
        <v>0</v>
      </c>
      <c r="S14" s="358" t="str">
        <f>'TONG HOP'!T47</f>
        <v>X.THỰC HÀNH</v>
      </c>
      <c r="T14" s="682">
        <f>'TONG HOP'!T58</f>
        <v>0</v>
      </c>
      <c r="U14" s="462">
        <f>'TONG HOP'!T69</f>
        <v>0</v>
      </c>
    </row>
    <row r="15" spans="2:21" s="237" customFormat="1" ht="19.5" customHeight="1">
      <c r="B15" s="924"/>
      <c r="C15" s="449">
        <v>10</v>
      </c>
      <c r="D15" s="450" t="s">
        <v>335</v>
      </c>
      <c r="E15" s="347">
        <f>'TONG HOP'!R15</f>
        <v>0</v>
      </c>
      <c r="F15" s="274">
        <f>'TONG HOP'!R26</f>
        <v>0</v>
      </c>
      <c r="G15" s="343" t="str">
        <f>'TONG HOP'!R37</f>
        <v>C.BẢO VY</v>
      </c>
      <c r="H15" s="274" t="str">
        <f>'TONG HOP'!R48</f>
        <v>C.BẢO VY</v>
      </c>
      <c r="I15" s="343" t="str">
        <f>'TONG HOP'!R59</f>
        <v>T.XUÂN</v>
      </c>
      <c r="J15" s="274">
        <f>'TONG HOP'!R70</f>
        <v>0</v>
      </c>
      <c r="K15" s="362" t="s">
        <v>349</v>
      </c>
      <c r="L15" s="912"/>
      <c r="M15" s="924"/>
      <c r="N15" s="449">
        <v>10</v>
      </c>
      <c r="O15" s="450" t="s">
        <v>335</v>
      </c>
      <c r="P15" s="357" t="str">
        <f>'TONG HOP'!T15</f>
        <v>C.THANH VY</v>
      </c>
      <c r="Q15" s="358">
        <f>'TONG HOP'!T26</f>
        <v>0</v>
      </c>
      <c r="R15" s="358">
        <f>'TONG HOP'!T37</f>
        <v>0</v>
      </c>
      <c r="S15" s="358" t="str">
        <f>'TONG HOP'!T48</f>
        <v>C.QUỲNH ANH</v>
      </c>
      <c r="T15" s="359">
        <f>'TONG HOP'!T59</f>
        <v>0</v>
      </c>
      <c r="U15" s="358">
        <f>'TONG HOP'!T70</f>
        <v>0</v>
      </c>
    </row>
    <row r="16" spans="2:21" s="676" customFormat="1" ht="25.5" customHeight="1">
      <c r="B16" s="687"/>
      <c r="C16" s="433"/>
      <c r="D16" s="240"/>
      <c r="E16" s="240"/>
      <c r="F16" s="240"/>
      <c r="G16" s="240"/>
      <c r="H16" s="240"/>
      <c r="I16" s="240"/>
      <c r="J16" s="240"/>
      <c r="K16" s="240"/>
      <c r="L16" s="690"/>
      <c r="M16" s="687"/>
      <c r="N16" s="433"/>
      <c r="O16" s="240"/>
      <c r="P16" s="353"/>
      <c r="Q16" s="353"/>
      <c r="R16" s="353"/>
      <c r="S16" s="353"/>
      <c r="T16" s="353"/>
      <c r="U16" s="353"/>
    </row>
    <row r="17" spans="2:21" ht="25.5" customHeight="1">
      <c r="B17" s="903" t="str">
        <f>M3</f>
        <v>ÁP DỤNG TỪ NGÀY 12/12/2016</v>
      </c>
      <c r="C17" s="903"/>
      <c r="D17" s="903"/>
      <c r="E17" s="903"/>
      <c r="F17" s="903"/>
      <c r="G17" s="903"/>
      <c r="H17" s="903"/>
      <c r="I17" s="903"/>
      <c r="J17" s="903"/>
      <c r="K17" s="251"/>
      <c r="L17" s="241"/>
      <c r="M17" s="239"/>
      <c r="N17" s="431"/>
      <c r="O17" s="240"/>
      <c r="P17" s="242"/>
      <c r="Q17" s="242"/>
      <c r="R17" s="242"/>
      <c r="S17" s="242"/>
      <c r="T17" s="242"/>
      <c r="U17" s="242"/>
    </row>
    <row r="18" spans="2:21" s="235" customFormat="1" ht="24.75" customHeight="1">
      <c r="B18" s="904" t="s">
        <v>19</v>
      </c>
      <c r="C18" s="905"/>
      <c r="D18" s="906" t="s">
        <v>374</v>
      </c>
      <c r="E18" s="907"/>
      <c r="F18" s="908" t="s">
        <v>375</v>
      </c>
      <c r="G18" s="909"/>
      <c r="H18" s="909"/>
      <c r="I18" s="909"/>
      <c r="J18" s="909"/>
      <c r="K18" s="910"/>
      <c r="L18" s="688"/>
      <c r="M18" s="926"/>
      <c r="N18" s="926"/>
      <c r="O18" s="927"/>
      <c r="P18" s="927"/>
      <c r="Q18" s="916"/>
      <c r="R18" s="916"/>
      <c r="S18" s="916"/>
      <c r="T18" s="916"/>
      <c r="U18" s="916"/>
    </row>
    <row r="19" spans="2:21" s="236" customFormat="1" ht="19.5" customHeight="1">
      <c r="B19" s="437" t="s">
        <v>20</v>
      </c>
      <c r="C19" s="438" t="s">
        <v>21</v>
      </c>
      <c r="D19" s="437" t="s">
        <v>22</v>
      </c>
      <c r="E19" s="439" t="s">
        <v>23</v>
      </c>
      <c r="F19" s="439" t="s">
        <v>24</v>
      </c>
      <c r="G19" s="439" t="s">
        <v>25</v>
      </c>
      <c r="H19" s="439" t="s">
        <v>26</v>
      </c>
      <c r="I19" s="440" t="s">
        <v>27</v>
      </c>
      <c r="J19" s="440" t="s">
        <v>49</v>
      </c>
      <c r="K19" s="340" t="s">
        <v>347</v>
      </c>
      <c r="L19" s="400"/>
      <c r="M19" s="240"/>
      <c r="N19" s="670"/>
      <c r="O19" s="240"/>
      <c r="P19" s="255"/>
      <c r="Q19" s="255"/>
      <c r="R19" s="255"/>
      <c r="S19" s="255"/>
      <c r="T19" s="255"/>
      <c r="U19" s="255"/>
    </row>
    <row r="20" spans="2:21" s="237" customFormat="1" ht="19.5" customHeight="1">
      <c r="B20" s="919" t="s">
        <v>29</v>
      </c>
      <c r="C20" s="441">
        <v>1</v>
      </c>
      <c r="D20" s="442" t="s">
        <v>369</v>
      </c>
      <c r="E20" s="348" t="e">
        <f>'TONG HOP'!#REF!</f>
        <v>#REF!</v>
      </c>
      <c r="F20" s="341" t="e">
        <f>'TONG HOP'!#REF!</f>
        <v>#REF!</v>
      </c>
      <c r="G20" s="342" t="e">
        <f>'TONG HOP'!#REF!</f>
        <v>#REF!</v>
      </c>
      <c r="H20" s="341" t="e">
        <f>'TONG HOP'!#REF!</f>
        <v>#REF!</v>
      </c>
      <c r="I20" s="342" t="e">
        <f>'TONG HOP'!#REF!</f>
        <v>#REF!</v>
      </c>
      <c r="J20" s="341" t="e">
        <f>'TONG HOP'!#REF!</f>
        <v>#REF!</v>
      </c>
      <c r="K20" s="262" t="s">
        <v>344</v>
      </c>
      <c r="L20" s="928"/>
      <c r="M20" s="929"/>
      <c r="N20" s="433"/>
      <c r="O20" s="240"/>
      <c r="P20" s="353"/>
      <c r="Q20" s="353"/>
      <c r="R20" s="353"/>
      <c r="S20" s="353"/>
      <c r="T20" s="353"/>
      <c r="U20" s="353"/>
    </row>
    <row r="21" spans="2:21" s="237" customFormat="1" ht="19.5" customHeight="1" thickBot="1">
      <c r="B21" s="920"/>
      <c r="C21" s="443">
        <v>2</v>
      </c>
      <c r="D21" s="444" t="s">
        <v>370</v>
      </c>
      <c r="E21" s="257" t="e">
        <f>'TONG HOP'!#REF!</f>
        <v>#REF!</v>
      </c>
      <c r="F21" s="250" t="e">
        <f>'TONG HOP'!#REF!</f>
        <v>#REF!</v>
      </c>
      <c r="G21" s="240" t="e">
        <f>'TONG HOP'!#REF!</f>
        <v>#REF!</v>
      </c>
      <c r="H21" s="250" t="e">
        <f>'TONG HOP'!#REF!</f>
        <v>#REF!</v>
      </c>
      <c r="I21" s="240" t="e">
        <f>'TONG HOP'!#REF!</f>
        <v>#REF!</v>
      </c>
      <c r="J21" s="250" t="e">
        <f>'TONG HOP'!#REF!</f>
        <v>#REF!</v>
      </c>
      <c r="K21" s="262" t="s">
        <v>348</v>
      </c>
      <c r="L21" s="928"/>
      <c r="M21" s="929"/>
      <c r="N21" s="433"/>
      <c r="O21" s="240"/>
      <c r="P21" s="353"/>
      <c r="Q21" s="353"/>
      <c r="R21" s="353"/>
      <c r="S21" s="353"/>
      <c r="T21" s="353"/>
      <c r="U21" s="353"/>
    </row>
    <row r="22" spans="2:21" s="237" customFormat="1" ht="19.5" customHeight="1" thickTop="1">
      <c r="B22" s="920"/>
      <c r="C22" s="445">
        <v>3</v>
      </c>
      <c r="D22" s="446" t="s">
        <v>336</v>
      </c>
      <c r="E22" s="257" t="e">
        <f>'TONG HOP'!#REF!</f>
        <v>#REF!</v>
      </c>
      <c r="F22" s="250" t="e">
        <f>'TONG HOP'!#REF!</f>
        <v>#REF!</v>
      </c>
      <c r="G22" s="240" t="e">
        <f>'TONG HOP'!#REF!</f>
        <v>#REF!</v>
      </c>
      <c r="H22" s="250" t="e">
        <f>'TONG HOP'!#REF!</f>
        <v>#REF!</v>
      </c>
      <c r="I22" s="240" t="e">
        <f>'TONG HOP'!#REF!</f>
        <v>#REF!</v>
      </c>
      <c r="J22" s="680" t="e">
        <f>'TONG HOP'!#REF!</f>
        <v>#REF!</v>
      </c>
      <c r="K22" s="262" t="s">
        <v>345</v>
      </c>
      <c r="L22" s="928"/>
      <c r="M22" s="929"/>
      <c r="N22" s="433"/>
      <c r="O22" s="240"/>
      <c r="P22" s="353"/>
      <c r="Q22" s="353"/>
      <c r="R22" s="353"/>
      <c r="S22" s="353"/>
      <c r="T22" s="353"/>
      <c r="U22" s="353"/>
    </row>
    <row r="23" spans="2:21" s="238" customFormat="1" ht="19.5" customHeight="1">
      <c r="B23" s="920"/>
      <c r="C23" s="445">
        <v>4</v>
      </c>
      <c r="D23" s="446" t="s">
        <v>38</v>
      </c>
      <c r="E23" s="461" t="e">
        <f>'TONG HOP'!#REF!</f>
        <v>#REF!</v>
      </c>
      <c r="F23" s="462" t="e">
        <f>'TONG HOP'!#REF!</f>
        <v>#REF!</v>
      </c>
      <c r="G23" s="254" t="e">
        <f>'TONG HOP'!#REF!</f>
        <v>#REF!</v>
      </c>
      <c r="H23" s="462" t="e">
        <f>'TONG HOP'!#REF!</f>
        <v>#REF!</v>
      </c>
      <c r="I23" s="254" t="e">
        <f>'TONG HOP'!#REF!</f>
        <v>#REF!</v>
      </c>
      <c r="J23" s="462" t="e">
        <f>'TONG HOP'!#REF!</f>
        <v>#REF!</v>
      </c>
      <c r="K23" s="263" t="s">
        <v>346</v>
      </c>
      <c r="L23" s="928"/>
      <c r="M23" s="929"/>
      <c r="N23" s="433"/>
      <c r="O23" s="240"/>
      <c r="P23" s="353"/>
      <c r="Q23" s="254"/>
      <c r="R23" s="254"/>
      <c r="S23" s="254"/>
      <c r="T23" s="254"/>
      <c r="U23" s="353"/>
    </row>
    <row r="24" spans="2:21" s="237" customFormat="1" ht="19.5" customHeight="1" thickBot="1">
      <c r="B24" s="921"/>
      <c r="C24" s="443">
        <v>5</v>
      </c>
      <c r="D24" s="444" t="s">
        <v>39</v>
      </c>
      <c r="E24" s="273" t="e">
        <f>'TONG HOP'!#REF!</f>
        <v>#REF!</v>
      </c>
      <c r="F24" s="252" t="e">
        <f>'TONG HOP'!#REF!</f>
        <v>#REF!</v>
      </c>
      <c r="G24" s="253" t="e">
        <f>'TONG HOP'!#REF!</f>
        <v>#REF!</v>
      </c>
      <c r="H24" s="252" t="e">
        <f>'TONG HOP'!#REF!</f>
        <v>#REF!</v>
      </c>
      <c r="I24" s="253" t="e">
        <f>'TONG HOP'!#REF!</f>
        <v>#REF!</v>
      </c>
      <c r="J24" s="252" t="e">
        <f>'TONG HOP'!#REF!</f>
        <v>#REF!</v>
      </c>
      <c r="K24" s="397" t="s">
        <v>349</v>
      </c>
      <c r="L24" s="928"/>
      <c r="M24" s="929"/>
      <c r="N24" s="433"/>
      <c r="O24" s="240"/>
      <c r="P24" s="353"/>
      <c r="Q24" s="353"/>
      <c r="R24" s="353"/>
      <c r="S24" s="353"/>
      <c r="T24" s="353"/>
      <c r="U24" s="353"/>
    </row>
    <row r="25" spans="2:21" s="237" customFormat="1" ht="19.5" customHeight="1" thickTop="1">
      <c r="B25" s="920" t="s">
        <v>30</v>
      </c>
      <c r="C25" s="672">
        <v>6</v>
      </c>
      <c r="D25" s="446" t="s">
        <v>331</v>
      </c>
      <c r="E25" s="257" t="e">
        <f>'TONG HOP'!#REF!</f>
        <v>#REF!</v>
      </c>
      <c r="F25" s="250" t="e">
        <f>'TONG HOP'!#REF!</f>
        <v>#REF!</v>
      </c>
      <c r="G25" s="240" t="e">
        <f>'TONG HOP'!#REF!</f>
        <v>#REF!</v>
      </c>
      <c r="H25" s="250" t="e">
        <f>'TONG HOP'!#REF!</f>
        <v>#REF!</v>
      </c>
      <c r="I25" s="240" t="e">
        <f>'TONG HOP'!#REF!</f>
        <v>#REF!</v>
      </c>
      <c r="J25" s="250" t="e">
        <f>'TONG HOP'!#REF!</f>
        <v>#REF!</v>
      </c>
      <c r="K25" s="262" t="s">
        <v>344</v>
      </c>
      <c r="L25" s="928"/>
      <c r="M25" s="687"/>
      <c r="N25" s="433"/>
      <c r="O25" s="240"/>
      <c r="P25" s="353"/>
      <c r="Q25" s="353"/>
      <c r="R25" s="353"/>
      <c r="S25" s="353"/>
      <c r="T25" s="353"/>
      <c r="U25" s="353"/>
    </row>
    <row r="26" spans="2:21" s="237" customFormat="1" ht="19.5" customHeight="1" thickBot="1">
      <c r="B26" s="920"/>
      <c r="C26" s="673">
        <v>7</v>
      </c>
      <c r="D26" s="444" t="s">
        <v>332</v>
      </c>
      <c r="E26" s="257" t="e">
        <f>'TONG HOP'!#REF!</f>
        <v>#REF!</v>
      </c>
      <c r="F26" s="250" t="e">
        <f>'TONG HOP'!#REF!</f>
        <v>#REF!</v>
      </c>
      <c r="G26" s="240" t="e">
        <f>'TONG HOP'!#REF!</f>
        <v>#REF!</v>
      </c>
      <c r="H26" s="250" t="e">
        <f>'TONG HOP'!#REF!</f>
        <v>#REF!</v>
      </c>
      <c r="I26" s="240" t="e">
        <f>'TONG HOP'!#REF!</f>
        <v>#REF!</v>
      </c>
      <c r="J26" s="250" t="e">
        <f>'TONG HOP'!#REF!</f>
        <v>#REF!</v>
      </c>
      <c r="K26" s="262" t="s">
        <v>348</v>
      </c>
      <c r="L26" s="928"/>
      <c r="M26" s="687"/>
      <c r="N26" s="433"/>
      <c r="O26" s="240"/>
      <c r="P26" s="353"/>
      <c r="Q26" s="353"/>
      <c r="R26" s="353"/>
      <c r="S26" s="353"/>
      <c r="T26" s="353"/>
      <c r="U26" s="353"/>
    </row>
    <row r="27" spans="2:21" s="237" customFormat="1" ht="19.5" customHeight="1" thickTop="1">
      <c r="B27" s="920"/>
      <c r="C27" s="674">
        <v>8</v>
      </c>
      <c r="D27" s="448" t="s">
        <v>333</v>
      </c>
      <c r="E27" s="461" t="e">
        <f>'TONG HOP'!#REF!</f>
        <v>#REF!</v>
      </c>
      <c r="F27" s="462" t="e">
        <f>'TONG HOP'!#REF!</f>
        <v>#REF!</v>
      </c>
      <c r="G27" s="240" t="e">
        <f>'TONG HOP'!#REF!</f>
        <v>#REF!</v>
      </c>
      <c r="H27" s="250" t="e">
        <f>'TONG HOP'!#REF!</f>
        <v>#REF!</v>
      </c>
      <c r="I27" s="254" t="e">
        <f>'TONG HOP'!#REF!</f>
        <v>#REF!</v>
      </c>
      <c r="J27" s="250" t="e">
        <f>'TONG HOP'!#REF!</f>
        <v>#REF!</v>
      </c>
      <c r="K27" s="424" t="s">
        <v>345</v>
      </c>
      <c r="L27" s="928"/>
      <c r="M27" s="929"/>
      <c r="N27" s="433"/>
      <c r="O27" s="240"/>
      <c r="P27" s="353"/>
      <c r="Q27" s="353"/>
      <c r="R27" s="254"/>
      <c r="S27" s="254"/>
      <c r="T27" s="254"/>
      <c r="U27" s="353"/>
    </row>
    <row r="28" spans="2:21" s="238" customFormat="1" ht="19.5" customHeight="1">
      <c r="B28" s="920"/>
      <c r="C28" s="672">
        <v>9</v>
      </c>
      <c r="D28" s="446" t="s">
        <v>334</v>
      </c>
      <c r="E28" s="358" t="e">
        <f>'TONG HOP'!#REF!</f>
        <v>#REF!</v>
      </c>
      <c r="F28" s="358" t="e">
        <f>'TONG HOP'!#REF!</f>
        <v>#REF!</v>
      </c>
      <c r="G28" s="254" t="e">
        <f>'TONG HOP'!#REF!</f>
        <v>#REF!</v>
      </c>
      <c r="H28" s="462" t="e">
        <f>'TONG HOP'!#REF!</f>
        <v>#REF!</v>
      </c>
      <c r="I28" s="462" t="e">
        <f>'TONG HOP'!#REF!</f>
        <v>#REF!</v>
      </c>
      <c r="J28" s="462" t="e">
        <f>'TONG HOP'!#REF!</f>
        <v>#REF!</v>
      </c>
      <c r="K28" s="263" t="s">
        <v>346</v>
      </c>
      <c r="L28" s="928"/>
      <c r="M28" s="929"/>
      <c r="N28" s="433"/>
      <c r="O28" s="240"/>
      <c r="P28" s="353"/>
      <c r="Q28" s="254"/>
      <c r="R28" s="353"/>
      <c r="S28" s="353"/>
      <c r="T28" s="254"/>
      <c r="U28" s="353"/>
    </row>
    <row r="29" spans="2:21" s="237" customFormat="1" ht="19.5" customHeight="1">
      <c r="B29" s="924"/>
      <c r="C29" s="675">
        <v>10</v>
      </c>
      <c r="D29" s="450" t="s">
        <v>335</v>
      </c>
      <c r="E29" s="347" t="e">
        <f>'TONG HOP'!#REF!</f>
        <v>#REF!</v>
      </c>
      <c r="F29" s="274" t="e">
        <f>'TONG HOP'!#REF!</f>
        <v>#REF!</v>
      </c>
      <c r="G29" s="343" t="e">
        <f>'TONG HOP'!#REF!</f>
        <v>#REF!</v>
      </c>
      <c r="H29" s="274" t="e">
        <f>'TONG HOP'!#REF!</f>
        <v>#REF!</v>
      </c>
      <c r="I29" s="343" t="e">
        <f>'TONG HOP'!#REF!</f>
        <v>#REF!</v>
      </c>
      <c r="J29" s="274" t="e">
        <f>'TONG HOP'!#REF!</f>
        <v>#REF!</v>
      </c>
      <c r="K29" s="362" t="s">
        <v>349</v>
      </c>
      <c r="L29" s="928"/>
      <c r="M29" s="929"/>
      <c r="N29" s="433"/>
      <c r="O29" s="240"/>
      <c r="P29" s="353"/>
      <c r="Q29" s="353"/>
      <c r="R29" s="353"/>
      <c r="S29" s="353"/>
      <c r="T29" s="353"/>
      <c r="U29" s="353"/>
    </row>
    <row r="30" spans="2:21" s="403" customFormat="1" ht="27" customHeight="1">
      <c r="B30" s="671"/>
      <c r="C30" s="433"/>
      <c r="D30" s="240"/>
      <c r="E30" s="254"/>
      <c r="F30" s="254"/>
      <c r="G30" s="254"/>
      <c r="H30" s="254"/>
      <c r="I30" s="254"/>
      <c r="J30" s="254"/>
      <c r="K30" s="254"/>
      <c r="L30" s="928"/>
      <c r="M30" s="929"/>
      <c r="N30" s="433"/>
      <c r="O30" s="240"/>
      <c r="P30" s="254"/>
      <c r="Q30" s="353"/>
      <c r="R30" s="353"/>
      <c r="S30" s="353"/>
      <c r="T30" s="353"/>
      <c r="U30" s="254"/>
    </row>
    <row r="31" spans="2:21" s="402" customFormat="1" ht="27" customHeight="1">
      <c r="B31" s="671"/>
      <c r="C31" s="433"/>
      <c r="D31" s="240"/>
      <c r="E31" s="240"/>
      <c r="F31" s="240"/>
      <c r="G31" s="240"/>
      <c r="H31" s="240"/>
      <c r="I31" s="240"/>
      <c r="J31" s="240"/>
      <c r="K31" s="240"/>
      <c r="L31" s="928"/>
      <c r="M31" s="929"/>
      <c r="N31" s="433"/>
      <c r="O31" s="240"/>
      <c r="P31" s="240"/>
      <c r="Q31" s="240"/>
      <c r="R31" s="240"/>
      <c r="S31" s="240"/>
      <c r="T31" s="240"/>
      <c r="U31" s="240"/>
    </row>
    <row r="32" spans="2:21">
      <c r="C32" s="434"/>
      <c r="D32" s="260"/>
      <c r="E32" s="260"/>
      <c r="F32" s="260"/>
      <c r="M32" s="243"/>
      <c r="N32" s="436"/>
      <c r="O32" s="243"/>
      <c r="P32" s="243"/>
      <c r="Q32" s="243"/>
      <c r="R32" s="243"/>
    </row>
    <row r="33" spans="3:18">
      <c r="C33" s="434"/>
      <c r="D33" s="260"/>
      <c r="E33" s="260"/>
      <c r="F33" s="260"/>
      <c r="M33" s="243"/>
      <c r="N33" s="436"/>
      <c r="O33" s="243"/>
      <c r="P33" s="243"/>
      <c r="Q33" s="243"/>
      <c r="R33" s="243"/>
    </row>
    <row r="34" spans="3:18">
      <c r="C34" s="434"/>
      <c r="D34" s="260"/>
      <c r="E34" s="260"/>
      <c r="F34" s="260"/>
      <c r="M34" s="243"/>
      <c r="N34" s="436"/>
      <c r="O34" s="243"/>
      <c r="P34" s="243"/>
      <c r="Q34" s="243"/>
      <c r="R34" s="243"/>
    </row>
    <row r="249" spans="1:20" ht="39.75" customHeight="1">
      <c r="A249" s="264"/>
      <c r="B249" s="264"/>
      <c r="C249" s="435"/>
      <c r="E249" s="264"/>
      <c r="F249" s="264"/>
      <c r="G249" s="264"/>
      <c r="H249" s="264"/>
      <c r="I249" s="264"/>
      <c r="J249" s="264"/>
      <c r="K249" s="363"/>
      <c r="L249" s="264"/>
      <c r="M249" s="264"/>
      <c r="N249" s="435"/>
      <c r="P249" s="265"/>
      <c r="Q249" s="265"/>
      <c r="R249" s="265"/>
      <c r="S249" s="264"/>
      <c r="T249" s="264"/>
    </row>
  </sheetData>
  <mergeCells count="27">
    <mergeCell ref="B20:B24"/>
    <mergeCell ref="L20:L31"/>
    <mergeCell ref="M20:M24"/>
    <mergeCell ref="B25:B29"/>
    <mergeCell ref="M27:M31"/>
    <mergeCell ref="Q18:U18"/>
    <mergeCell ref="Q4:U4"/>
    <mergeCell ref="B6:B10"/>
    <mergeCell ref="M6:M10"/>
    <mergeCell ref="B11:B15"/>
    <mergeCell ref="M11:M15"/>
    <mergeCell ref="B17:J17"/>
    <mergeCell ref="B18:C18"/>
    <mergeCell ref="D18:E18"/>
    <mergeCell ref="F18:K18"/>
    <mergeCell ref="M18:N18"/>
    <mergeCell ref="O18:P18"/>
    <mergeCell ref="B1:U1"/>
    <mergeCell ref="I2:O2"/>
    <mergeCell ref="B3:J3"/>
    <mergeCell ref="M3:U3"/>
    <mergeCell ref="B4:C4"/>
    <mergeCell ref="D4:E4"/>
    <mergeCell ref="F4:K4"/>
    <mergeCell ref="L4:L15"/>
    <mergeCell ref="M4:N4"/>
    <mergeCell ref="O4:P4"/>
  </mergeCells>
  <pageMargins left="0" right="0" top="0.28000000000000003" bottom="0" header="0" footer="0"/>
  <pageSetup paperSize="9" scale="76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86C12"/>
  </sheetPr>
  <dimension ref="A1:V249"/>
  <sheetViews>
    <sheetView zoomScaleNormal="100" workbookViewId="0">
      <pane ySplit="1" topLeftCell="A14" activePane="bottomLeft" state="frozen"/>
      <selection pane="bottomLeft" activeCell="E9" sqref="E9"/>
    </sheetView>
  </sheetViews>
  <sheetFormatPr defaultRowHeight="15"/>
  <cols>
    <col min="1" max="1" width="1.42578125" style="243" customWidth="1"/>
    <col min="2" max="2" width="4.85546875" style="258" customWidth="1"/>
    <col min="3" max="3" width="4.85546875" style="432" customWidth="1"/>
    <col min="4" max="4" width="10.85546875" style="259" customWidth="1"/>
    <col min="5" max="10" width="12.28515625" style="243" customWidth="1"/>
    <col min="11" max="11" width="14.42578125" style="245" hidden="1" customWidth="1"/>
    <col min="12" max="12" width="2.28515625" style="243" customWidth="1"/>
    <col min="13" max="13" width="4.85546875" style="258" customWidth="1"/>
    <col min="14" max="14" width="4.85546875" style="432" customWidth="1"/>
    <col min="15" max="15" width="10.85546875" style="259" customWidth="1"/>
    <col min="16" max="18" width="11.5703125" style="260" customWidth="1"/>
    <col min="19" max="21" width="11.5703125" style="243" customWidth="1"/>
    <col min="22" max="22" width="13.28515625" style="243" hidden="1" customWidth="1"/>
    <col min="23" max="16384" width="9.140625" style="243"/>
  </cols>
  <sheetData>
    <row r="1" spans="2:22" s="230" customFormat="1" ht="47.25" customHeight="1">
      <c r="B1" s="901" t="s">
        <v>372</v>
      </c>
      <c r="C1" s="901"/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  <c r="P1" s="901"/>
      <c r="Q1" s="901"/>
      <c r="R1" s="901"/>
      <c r="S1" s="901"/>
      <c r="T1" s="901"/>
      <c r="U1" s="901"/>
    </row>
    <row r="2" spans="2:22" s="464" customFormat="1" ht="27" customHeight="1">
      <c r="B2" s="465"/>
      <c r="C2" s="466"/>
      <c r="D2" s="467"/>
      <c r="E2" s="465"/>
      <c r="F2" s="465"/>
      <c r="G2" s="468"/>
      <c r="H2" s="468"/>
      <c r="I2" s="902"/>
      <c r="J2" s="902"/>
      <c r="K2" s="902"/>
      <c r="L2" s="902"/>
      <c r="M2" s="902"/>
      <c r="N2" s="902"/>
      <c r="O2" s="902"/>
      <c r="P2" s="468"/>
      <c r="Q2" s="468"/>
      <c r="R2" s="465"/>
      <c r="S2" s="465"/>
      <c r="T2" s="465"/>
      <c r="U2" s="465"/>
    </row>
    <row r="3" spans="2:22" s="470" customFormat="1" ht="27" customHeight="1">
      <c r="B3" s="903" t="s">
        <v>482</v>
      </c>
      <c r="C3" s="903"/>
      <c r="D3" s="903"/>
      <c r="E3" s="903"/>
      <c r="F3" s="903"/>
      <c r="G3" s="903"/>
      <c r="H3" s="903"/>
      <c r="I3" s="903"/>
      <c r="J3" s="903"/>
      <c r="K3" s="429"/>
      <c r="L3" s="469"/>
      <c r="M3" s="903" t="str">
        <f>B3</f>
        <v>ÁP DỤNG TỪ NGÀY 22/04/2019</v>
      </c>
      <c r="N3" s="903"/>
      <c r="O3" s="903"/>
      <c r="P3" s="903"/>
      <c r="Q3" s="903"/>
      <c r="R3" s="903"/>
      <c r="S3" s="903"/>
      <c r="T3" s="903"/>
      <c r="U3" s="903"/>
    </row>
    <row r="4" spans="2:22" s="235" customFormat="1" ht="24.75" customHeight="1">
      <c r="B4" s="904" t="s">
        <v>394</v>
      </c>
      <c r="C4" s="905"/>
      <c r="D4" s="906" t="str">
        <f>'TONG HOP'!R5</f>
        <v>C16TP</v>
      </c>
      <c r="E4" s="907"/>
      <c r="F4" s="930" t="s">
        <v>375</v>
      </c>
      <c r="G4" s="930"/>
      <c r="H4" s="930"/>
      <c r="I4" s="930"/>
      <c r="J4" s="930"/>
      <c r="K4" s="930"/>
      <c r="L4" s="911"/>
      <c r="M4" s="913" t="s">
        <v>19</v>
      </c>
      <c r="N4" s="914"/>
      <c r="O4" s="915" t="str">
        <f>'TONG HOP'!T5</f>
        <v>C18TP</v>
      </c>
      <c r="P4" s="915"/>
      <c r="Q4" s="930" t="s">
        <v>375</v>
      </c>
      <c r="R4" s="930"/>
      <c r="S4" s="930"/>
      <c r="T4" s="930"/>
      <c r="U4" s="930"/>
      <c r="V4" s="930"/>
    </row>
    <row r="5" spans="2:22" s="236" customFormat="1" ht="19.5" customHeight="1">
      <c r="B5" s="437" t="s">
        <v>20</v>
      </c>
      <c r="C5" s="438" t="s">
        <v>21</v>
      </c>
      <c r="D5" s="437" t="s">
        <v>22</v>
      </c>
      <c r="E5" s="439" t="s">
        <v>23</v>
      </c>
      <c r="F5" s="439" t="s">
        <v>24</v>
      </c>
      <c r="G5" s="439" t="s">
        <v>25</v>
      </c>
      <c r="H5" s="439" t="s">
        <v>26</v>
      </c>
      <c r="I5" s="440" t="s">
        <v>27</v>
      </c>
      <c r="J5" s="440" t="s">
        <v>49</v>
      </c>
      <c r="K5" s="340" t="s">
        <v>347</v>
      </c>
      <c r="L5" s="912"/>
      <c r="M5" s="451" t="s">
        <v>20</v>
      </c>
      <c r="N5" s="452" t="s">
        <v>21</v>
      </c>
      <c r="O5" s="451" t="s">
        <v>22</v>
      </c>
      <c r="P5" s="439" t="s">
        <v>23</v>
      </c>
      <c r="Q5" s="439" t="s">
        <v>24</v>
      </c>
      <c r="R5" s="439" t="s">
        <v>25</v>
      </c>
      <c r="S5" s="439" t="s">
        <v>26</v>
      </c>
      <c r="T5" s="439" t="s">
        <v>27</v>
      </c>
      <c r="U5" s="440" t="s">
        <v>28</v>
      </c>
      <c r="V5" s="340" t="s">
        <v>347</v>
      </c>
    </row>
    <row r="6" spans="2:22" s="237" customFormat="1" ht="19.5" customHeight="1">
      <c r="B6" s="919" t="s">
        <v>29</v>
      </c>
      <c r="C6" s="441">
        <v>1</v>
      </c>
      <c r="D6" s="442" t="s">
        <v>383</v>
      </c>
      <c r="E6" s="348" t="str">
        <f>'TONG HOP'!R6</f>
        <v>QLSX</v>
      </c>
      <c r="F6" s="341" t="str">
        <f>'TONG HOP'!R17</f>
        <v>PHÁT TRIỂN SP</v>
      </c>
      <c r="G6" s="342" t="str">
        <f>'TONG HOP'!R28</f>
        <v>VỆ SINH ATTP</v>
      </c>
      <c r="H6" s="341" t="str">
        <f>'TONG HOP'!R39</f>
        <v>CN CB CHÈ, CÀ</v>
      </c>
      <c r="I6" s="342" t="str">
        <f>'TONG HOP'!R50</f>
        <v>QLSX</v>
      </c>
      <c r="J6" s="341">
        <f>'TONG HOP'!R61</f>
        <v>0</v>
      </c>
      <c r="K6" s="262"/>
      <c r="L6" s="912"/>
      <c r="M6" s="922" t="s">
        <v>29</v>
      </c>
      <c r="N6" s="445">
        <v>1</v>
      </c>
      <c r="O6" s="442" t="s">
        <v>383</v>
      </c>
      <c r="P6" s="349" t="str">
        <f>'TONG HOP'!T6</f>
        <v>ANH VĂN</v>
      </c>
      <c r="Q6" s="350" t="str">
        <f>'TONG HOP'!T17</f>
        <v>ANH VĂN</v>
      </c>
      <c r="R6" s="351" t="str">
        <f>'TONG HOP'!T28</f>
        <v>ANH VĂN</v>
      </c>
      <c r="S6" s="350" t="str">
        <f>'TONG HOP'!T39</f>
        <v>PHÂN TÍCH</v>
      </c>
      <c r="T6" s="351" t="str">
        <f>'TONG HOP'!T50</f>
        <v>HÓA SINH TP</v>
      </c>
      <c r="U6" s="350">
        <f>'TONG HOP'!T61</f>
        <v>0</v>
      </c>
      <c r="V6" s="350"/>
    </row>
    <row r="7" spans="2:22" s="237" customFormat="1" ht="19.5" customHeight="1" thickBot="1">
      <c r="B7" s="920"/>
      <c r="C7" s="443">
        <v>2</v>
      </c>
      <c r="D7" s="444" t="s">
        <v>384</v>
      </c>
      <c r="E7" s="257">
        <f>'TONG HOP'!R7</f>
        <v>0</v>
      </c>
      <c r="F7" s="250">
        <f>'TONG HOP'!R18</f>
        <v>0</v>
      </c>
      <c r="G7" s="240">
        <f>'TONG HOP'!R29</f>
        <v>0</v>
      </c>
      <c r="H7" s="250" t="str">
        <f>'TONG HOP'!R40</f>
        <v>PHÊ, CA CAO</v>
      </c>
      <c r="I7" s="251">
        <f>'TONG HOP'!R51</f>
        <v>0</v>
      </c>
      <c r="J7" s="681">
        <f>'TONG HOP'!R62</f>
        <v>0</v>
      </c>
      <c r="K7" s="262"/>
      <c r="L7" s="912"/>
      <c r="M7" s="922"/>
      <c r="N7" s="443">
        <v>2</v>
      </c>
      <c r="O7" s="444" t="s">
        <v>384</v>
      </c>
      <c r="P7" s="684">
        <f>'TONG HOP'!T7</f>
        <v>0</v>
      </c>
      <c r="Q7" s="679">
        <f>'TONG HOP'!T18</f>
        <v>0</v>
      </c>
      <c r="R7" s="353">
        <f>'TONG HOP'!T29</f>
        <v>0</v>
      </c>
      <c r="S7" s="305" t="str">
        <f>'TONG HOP'!T40</f>
        <v>THỰC PHẨM</v>
      </c>
      <c r="T7" s="353">
        <f>'TONG HOP'!T51</f>
        <v>0</v>
      </c>
      <c r="U7" s="305">
        <f>'TONG HOP'!T62</f>
        <v>0</v>
      </c>
      <c r="V7" s="305"/>
    </row>
    <row r="8" spans="2:22" s="237" customFormat="1" ht="19.5" customHeight="1" thickTop="1">
      <c r="B8" s="920"/>
      <c r="C8" s="445">
        <v>3</v>
      </c>
      <c r="D8" s="446" t="s">
        <v>385</v>
      </c>
      <c r="E8" s="257">
        <f>'TONG HOP'!R8</f>
        <v>0</v>
      </c>
      <c r="F8" s="250">
        <f>'TONG HOP'!R19</f>
        <v>0</v>
      </c>
      <c r="G8" s="251">
        <f>'TONG HOP'!R30</f>
        <v>0</v>
      </c>
      <c r="H8" s="678">
        <f>'TONG HOP'!R41</f>
        <v>0</v>
      </c>
      <c r="I8" s="251">
        <f>'TONG HOP'!R52</f>
        <v>0</v>
      </c>
      <c r="J8" s="678">
        <f>'TONG HOP'!R63</f>
        <v>0</v>
      </c>
      <c r="K8" s="262"/>
      <c r="L8" s="912"/>
      <c r="M8" s="922"/>
      <c r="N8" s="445">
        <v>3</v>
      </c>
      <c r="O8" s="446" t="s">
        <v>385</v>
      </c>
      <c r="P8" s="746">
        <f>'TONG HOP'!T8</f>
        <v>0</v>
      </c>
      <c r="Q8" s="679">
        <f>'TONG HOP'!T19</f>
        <v>0</v>
      </c>
      <c r="R8" s="692">
        <f>'TONG HOP'!T30</f>
        <v>0</v>
      </c>
      <c r="S8" s="681">
        <f>'TONG HOP'!T41</f>
        <v>0</v>
      </c>
      <c r="T8" s="692">
        <f>'TONG HOP'!T52</f>
        <v>0</v>
      </c>
      <c r="U8" s="679">
        <f>'TONG HOP'!T63</f>
        <v>0</v>
      </c>
      <c r="V8" s="679"/>
    </row>
    <row r="9" spans="2:22" s="238" customFormat="1" ht="19.5" customHeight="1">
      <c r="B9" s="920"/>
      <c r="C9" s="445">
        <v>4</v>
      </c>
      <c r="D9" s="446" t="s">
        <v>381</v>
      </c>
      <c r="E9" s="461" t="str">
        <f>'TONG HOP'!R9</f>
        <v>X.THỰC HÀNH</v>
      </c>
      <c r="F9" s="462" t="str">
        <f>'TONG HOP'!R20</f>
        <v>P.THÍ NGHIỆM</v>
      </c>
      <c r="G9" s="254" t="str">
        <f>'TONG HOP'!R31</f>
        <v>X.THỰC HÀNH</v>
      </c>
      <c r="H9" s="462" t="str">
        <f>'TONG HOP'!R42</f>
        <v>P.THÍ NGHIỆM</v>
      </c>
      <c r="I9" s="694" t="str">
        <f>'TONG HOP'!R53</f>
        <v>X.THỰC HÀNH</v>
      </c>
      <c r="J9" s="681">
        <f>'TONG HOP'!R64</f>
        <v>0</v>
      </c>
      <c r="K9" s="263"/>
      <c r="L9" s="912"/>
      <c r="M9" s="922"/>
      <c r="N9" s="445">
        <v>4</v>
      </c>
      <c r="O9" s="446" t="s">
        <v>381</v>
      </c>
      <c r="P9" s="681" t="str">
        <f>'TONG HOP'!T9</f>
        <v>P.10</v>
      </c>
      <c r="Q9" s="681" t="str">
        <f>'TONG HOP'!T20</f>
        <v>P.10</v>
      </c>
      <c r="R9" s="254" t="str">
        <f>'TONG HOP'!T31</f>
        <v>P.10</v>
      </c>
      <c r="S9" s="462" t="str">
        <f>'TONG HOP'!T42</f>
        <v>X.THỰC HÀNH</v>
      </c>
      <c r="T9" s="254" t="str">
        <f>'TONG HOP'!T53</f>
        <v>X.THỰC HÀNH</v>
      </c>
      <c r="U9" s="462">
        <f>'TONG HOP'!T64</f>
        <v>0</v>
      </c>
      <c r="V9" s="462"/>
    </row>
    <row r="10" spans="2:22" s="237" customFormat="1" ht="19.5" customHeight="1" thickBot="1">
      <c r="B10" s="921"/>
      <c r="C10" s="443">
        <v>5</v>
      </c>
      <c r="D10" s="444" t="s">
        <v>382</v>
      </c>
      <c r="E10" s="273" t="str">
        <f>'TONG HOP'!R10</f>
        <v>T.XUÂN</v>
      </c>
      <c r="F10" s="252" t="str">
        <f>'TONG HOP'!R21</f>
        <v>C.THANH VY</v>
      </c>
      <c r="G10" s="253" t="str">
        <f>'TONG HOP'!R32</f>
        <v>C.BẢO VY</v>
      </c>
      <c r="H10" s="252" t="str">
        <f>'TONG HOP'!R43</f>
        <v>C.BẢO VY</v>
      </c>
      <c r="I10" s="253" t="str">
        <f>'TONG HOP'!R54</f>
        <v>T.XUÂN</v>
      </c>
      <c r="J10" s="252">
        <f>'TONG HOP'!R65</f>
        <v>0</v>
      </c>
      <c r="K10" s="397"/>
      <c r="L10" s="912"/>
      <c r="M10" s="923"/>
      <c r="N10" s="443">
        <v>5</v>
      </c>
      <c r="O10" s="444" t="s">
        <v>382</v>
      </c>
      <c r="P10" s="355" t="str">
        <f>'TONG HOP'!T10</f>
        <v>C.DIỆU</v>
      </c>
      <c r="Q10" s="355" t="str">
        <f>'TONG HOP'!T21</f>
        <v>C.DIỆU</v>
      </c>
      <c r="R10" s="356" t="str">
        <f>'TONG HOP'!T32</f>
        <v>C.DIỆU</v>
      </c>
      <c r="S10" s="355" t="str">
        <f>'TONG HOP'!T43</f>
        <v>C.QUỲNH ANH</v>
      </c>
      <c r="T10" s="356" t="str">
        <f>'TONG HOP'!T54</f>
        <v>C.THANH VY</v>
      </c>
      <c r="U10" s="355">
        <f>'TONG HOP'!T65</f>
        <v>0</v>
      </c>
      <c r="V10" s="355"/>
    </row>
    <row r="11" spans="2:22" s="237" customFormat="1" ht="19.5" customHeight="1" thickTop="1">
      <c r="B11" s="920" t="s">
        <v>30</v>
      </c>
      <c r="C11" s="445">
        <v>6</v>
      </c>
      <c r="D11" s="446" t="s">
        <v>331</v>
      </c>
      <c r="E11" s="257">
        <f>'TONG HOP'!R11</f>
        <v>0</v>
      </c>
      <c r="F11" s="250">
        <f>'TONG HOP'!R22</f>
        <v>0</v>
      </c>
      <c r="G11" s="240" t="str">
        <f>'TONG HOP'!R33</f>
        <v>VỆ SINH ATTP</v>
      </c>
      <c r="H11" s="250" t="str">
        <f>'TONG HOP'!R44</f>
        <v>CN CB CHÈ, CÀ</v>
      </c>
      <c r="I11" s="240" t="str">
        <f>'TONG HOP'!R55</f>
        <v>QLSX</v>
      </c>
      <c r="J11" s="250">
        <f>'TONG HOP'!R66</f>
        <v>0</v>
      </c>
      <c r="K11" s="262"/>
      <c r="L11" s="912"/>
      <c r="M11" s="925" t="s">
        <v>30</v>
      </c>
      <c r="N11" s="447">
        <v>6</v>
      </c>
      <c r="O11" s="446" t="s">
        <v>331</v>
      </c>
      <c r="P11" s="352" t="str">
        <f>'TONG HOP'!T11</f>
        <v>HÓA SINH TP</v>
      </c>
      <c r="Q11" s="305">
        <f>'TONG HOP'!T22</f>
        <v>0</v>
      </c>
      <c r="R11" s="353">
        <f>'TONG HOP'!T33</f>
        <v>0</v>
      </c>
      <c r="S11" s="305" t="str">
        <f>'TONG HOP'!T44</f>
        <v>PHÂN TÍCH</v>
      </c>
      <c r="T11" s="353">
        <f>'TONG HOP'!T55</f>
        <v>0</v>
      </c>
      <c r="U11" s="305">
        <f>'TONG HOP'!T66</f>
        <v>0</v>
      </c>
      <c r="V11" s="305"/>
    </row>
    <row r="12" spans="2:22" s="237" customFormat="1" ht="19.5" customHeight="1" thickBot="1">
      <c r="B12" s="920"/>
      <c r="C12" s="443">
        <v>7</v>
      </c>
      <c r="D12" s="444" t="s">
        <v>332</v>
      </c>
      <c r="E12" s="257">
        <f>'TONG HOP'!R12</f>
        <v>0</v>
      </c>
      <c r="F12" s="250">
        <f>'TONG HOP'!R23</f>
        <v>0</v>
      </c>
      <c r="G12" s="240">
        <f>'TONG HOP'!R34</f>
        <v>0</v>
      </c>
      <c r="H12" s="250" t="str">
        <f>'TONG HOP'!R45</f>
        <v>PHÊ, CA CAO</v>
      </c>
      <c r="I12" s="240">
        <f>'TONG HOP'!R56</f>
        <v>0</v>
      </c>
      <c r="J12" s="250">
        <f>'TONG HOP'!R67</f>
        <v>0</v>
      </c>
      <c r="K12" s="262"/>
      <c r="L12" s="912"/>
      <c r="M12" s="920"/>
      <c r="N12" s="443">
        <v>7</v>
      </c>
      <c r="O12" s="444" t="s">
        <v>332</v>
      </c>
      <c r="P12" s="352">
        <f>'TONG HOP'!T12</f>
        <v>0</v>
      </c>
      <c r="Q12" s="305">
        <f>'TONG HOP'!T23</f>
        <v>0</v>
      </c>
      <c r="R12" s="353">
        <f>'TONG HOP'!T34</f>
        <v>0</v>
      </c>
      <c r="S12" s="305" t="str">
        <f>'TONG HOP'!T45</f>
        <v>THỰC PHẨM</v>
      </c>
      <c r="T12" s="353">
        <f>'TONG HOP'!T56</f>
        <v>0</v>
      </c>
      <c r="U12" s="305">
        <f>'TONG HOP'!T67</f>
        <v>0</v>
      </c>
      <c r="V12" s="305"/>
    </row>
    <row r="13" spans="2:22" s="237" customFormat="1" ht="19.5" customHeight="1" thickTop="1">
      <c r="B13" s="920"/>
      <c r="C13" s="447">
        <v>8</v>
      </c>
      <c r="D13" s="448" t="s">
        <v>333</v>
      </c>
      <c r="E13" s="257">
        <f>'TONG HOP'!R13</f>
        <v>0</v>
      </c>
      <c r="F13" s="678">
        <f>'TONG HOP'!R24</f>
        <v>0</v>
      </c>
      <c r="G13" s="353">
        <f>'TONG HOP'!R35</f>
        <v>0</v>
      </c>
      <c r="H13" s="678">
        <f>'TONG HOP'!R46</f>
        <v>0</v>
      </c>
      <c r="I13" s="254">
        <f>'TONG HOP'!R57</f>
        <v>0</v>
      </c>
      <c r="J13" s="679">
        <f>'TONG HOP'!R68</f>
        <v>0</v>
      </c>
      <c r="K13" s="262"/>
      <c r="L13" s="912"/>
      <c r="M13" s="920"/>
      <c r="N13" s="447">
        <v>8</v>
      </c>
      <c r="O13" s="448" t="s">
        <v>333</v>
      </c>
      <c r="P13" s="257">
        <f>'TONG HOP'!T13</f>
        <v>0</v>
      </c>
      <c r="Q13" s="679">
        <f>'TONG HOP'!T24</f>
        <v>0</v>
      </c>
      <c r="R13" s="462">
        <f>'TONG HOP'!T35</f>
        <v>0</v>
      </c>
      <c r="S13" s="679">
        <f>'TONG HOP'!T46</f>
        <v>0</v>
      </c>
      <c r="T13" s="692">
        <f>'TONG HOP'!T57</f>
        <v>0</v>
      </c>
      <c r="U13" s="679">
        <f>'TONG HOP'!T68</f>
        <v>0</v>
      </c>
      <c r="V13" s="679"/>
    </row>
    <row r="14" spans="2:22" s="238" customFormat="1" ht="19.5" customHeight="1">
      <c r="B14" s="920"/>
      <c r="C14" s="445">
        <v>9</v>
      </c>
      <c r="D14" s="446" t="s">
        <v>334</v>
      </c>
      <c r="E14" s="461">
        <f>'TONG HOP'!R14</f>
        <v>0</v>
      </c>
      <c r="F14" s="462">
        <f>'TONG HOP'!R25</f>
        <v>0</v>
      </c>
      <c r="G14" s="462" t="str">
        <f>'TONG HOP'!R36</f>
        <v>X.THỰC HÀNH</v>
      </c>
      <c r="H14" s="462" t="str">
        <f>'TONG HOP'!R47</f>
        <v>P.THÍ NGHIỆM</v>
      </c>
      <c r="I14" s="462" t="str">
        <f>'TONG HOP'!R58</f>
        <v>X.THỰC HÀNH</v>
      </c>
      <c r="J14" s="462">
        <f>'TONG HOP'!R69</f>
        <v>0</v>
      </c>
      <c r="K14" s="263"/>
      <c r="L14" s="912"/>
      <c r="M14" s="920"/>
      <c r="N14" s="445">
        <v>9</v>
      </c>
      <c r="O14" s="446" t="s">
        <v>334</v>
      </c>
      <c r="P14" s="462" t="str">
        <f>'TONG HOP'!T14</f>
        <v>X.THỰC HÀNH</v>
      </c>
      <c r="Q14" s="681">
        <f>'TONG HOP'!T25</f>
        <v>0</v>
      </c>
      <c r="R14" s="462">
        <f>'TONG HOP'!T36</f>
        <v>0</v>
      </c>
      <c r="S14" s="462" t="str">
        <f>'TONG HOP'!T47</f>
        <v>X.THỰC HÀNH</v>
      </c>
      <c r="T14" s="462">
        <f>'TONG HOP'!T58</f>
        <v>0</v>
      </c>
      <c r="U14" s="462">
        <f>'TONG HOP'!T69</f>
        <v>0</v>
      </c>
      <c r="V14" s="462"/>
    </row>
    <row r="15" spans="2:22" s="237" customFormat="1" ht="19.5" customHeight="1">
      <c r="B15" s="924"/>
      <c r="C15" s="449">
        <v>10</v>
      </c>
      <c r="D15" s="450" t="s">
        <v>335</v>
      </c>
      <c r="E15" s="347">
        <f>'TONG HOP'!R15</f>
        <v>0</v>
      </c>
      <c r="F15" s="693">
        <f>'TONG HOP'!R26</f>
        <v>0</v>
      </c>
      <c r="G15" s="343" t="str">
        <f>'TONG HOP'!R37</f>
        <v>C.BẢO VY</v>
      </c>
      <c r="H15" s="274" t="str">
        <f>'TONG HOP'!R48</f>
        <v>C.BẢO VY</v>
      </c>
      <c r="I15" s="343" t="str">
        <f>'TONG HOP'!R59</f>
        <v>T.XUÂN</v>
      </c>
      <c r="J15" s="274">
        <f>'TONG HOP'!R70</f>
        <v>0</v>
      </c>
      <c r="K15" s="362"/>
      <c r="L15" s="912"/>
      <c r="M15" s="924"/>
      <c r="N15" s="449">
        <v>10</v>
      </c>
      <c r="O15" s="450" t="s">
        <v>335</v>
      </c>
      <c r="P15" s="357" t="str">
        <f>'TONG HOP'!T15</f>
        <v>C.THANH VY</v>
      </c>
      <c r="Q15" s="358">
        <f>'TONG HOP'!T26</f>
        <v>0</v>
      </c>
      <c r="R15" s="358">
        <f>'TONG HOP'!T37</f>
        <v>0</v>
      </c>
      <c r="S15" s="358" t="str">
        <f>'TONG HOP'!T48</f>
        <v>C.QUỲNH ANH</v>
      </c>
      <c r="T15" s="359">
        <f>'TONG HOP'!T59</f>
        <v>0</v>
      </c>
      <c r="U15" s="358">
        <f>'TONG HOP'!T70</f>
        <v>0</v>
      </c>
      <c r="V15" s="358"/>
    </row>
    <row r="16" spans="2:22" s="676" customFormat="1" ht="25.5" customHeight="1">
      <c r="B16" s="668"/>
      <c r="C16" s="433"/>
      <c r="D16" s="240"/>
      <c r="E16" s="240"/>
      <c r="F16" s="240"/>
      <c r="G16" s="240"/>
      <c r="H16" s="240"/>
      <c r="I16" s="240"/>
      <c r="J16" s="240"/>
      <c r="K16" s="240"/>
      <c r="L16" s="669"/>
      <c r="M16" s="668"/>
      <c r="N16" s="433"/>
      <c r="O16" s="240"/>
      <c r="P16" s="353"/>
      <c r="Q16" s="353"/>
      <c r="R16" s="353"/>
      <c r="S16" s="353"/>
      <c r="T16" s="353"/>
      <c r="U16" s="353"/>
    </row>
    <row r="17" spans="2:22" ht="25.5" customHeight="1">
      <c r="B17" s="903" t="str">
        <f>M3</f>
        <v>ÁP DỤNG TỪ NGÀY 22/04/2019</v>
      </c>
      <c r="C17" s="903"/>
      <c r="D17" s="903"/>
      <c r="E17" s="903"/>
      <c r="F17" s="903"/>
      <c r="G17" s="903"/>
      <c r="H17" s="903"/>
      <c r="I17" s="903"/>
      <c r="J17" s="903"/>
      <c r="K17" s="251"/>
      <c r="L17" s="241"/>
      <c r="M17" s="903" t="str">
        <f>B17</f>
        <v>ÁP DỤNG TỪ NGÀY 22/04/2019</v>
      </c>
      <c r="N17" s="903"/>
      <c r="O17" s="903"/>
      <c r="P17" s="903"/>
      <c r="Q17" s="903"/>
      <c r="R17" s="903"/>
      <c r="S17" s="903"/>
      <c r="T17" s="903"/>
      <c r="U17" s="903"/>
    </row>
    <row r="18" spans="2:22" s="235" customFormat="1" ht="24.75" customHeight="1">
      <c r="B18" s="904" t="s">
        <v>19</v>
      </c>
      <c r="C18" s="905"/>
      <c r="D18" s="906" t="s">
        <v>392</v>
      </c>
      <c r="E18" s="907"/>
      <c r="F18" s="931" t="s">
        <v>260</v>
      </c>
      <c r="G18" s="932"/>
      <c r="H18" s="932"/>
      <c r="I18" s="932"/>
      <c r="J18" s="932"/>
      <c r="K18" s="932"/>
      <c r="L18" s="911"/>
      <c r="M18" s="904" t="s">
        <v>19</v>
      </c>
      <c r="N18" s="905"/>
      <c r="O18" s="906" t="str">
        <f>'TONG HOP'!U5</f>
        <v>T18TP</v>
      </c>
      <c r="P18" s="907"/>
      <c r="Q18" s="930" t="s">
        <v>411</v>
      </c>
      <c r="R18" s="930"/>
      <c r="S18" s="930"/>
      <c r="T18" s="930"/>
      <c r="U18" s="930"/>
      <c r="V18" s="930"/>
    </row>
    <row r="19" spans="2:22" s="236" customFormat="1" ht="19.5" customHeight="1">
      <c r="B19" s="437" t="s">
        <v>20</v>
      </c>
      <c r="C19" s="438" t="s">
        <v>21</v>
      </c>
      <c r="D19" s="437" t="s">
        <v>22</v>
      </c>
      <c r="E19" s="439" t="s">
        <v>23</v>
      </c>
      <c r="F19" s="439" t="s">
        <v>24</v>
      </c>
      <c r="G19" s="439" t="s">
        <v>25</v>
      </c>
      <c r="H19" s="439" t="s">
        <v>26</v>
      </c>
      <c r="I19" s="440" t="s">
        <v>27</v>
      </c>
      <c r="J19" s="440" t="s">
        <v>49</v>
      </c>
      <c r="K19" s="340" t="s">
        <v>347</v>
      </c>
      <c r="L19" s="912"/>
      <c r="M19" s="437" t="s">
        <v>20</v>
      </c>
      <c r="N19" s="438" t="s">
        <v>21</v>
      </c>
      <c r="O19" s="437" t="s">
        <v>22</v>
      </c>
      <c r="P19" s="439" t="s">
        <v>23</v>
      </c>
      <c r="Q19" s="439" t="s">
        <v>24</v>
      </c>
      <c r="R19" s="439" t="s">
        <v>25</v>
      </c>
      <c r="S19" s="439" t="s">
        <v>26</v>
      </c>
      <c r="T19" s="440" t="s">
        <v>27</v>
      </c>
      <c r="U19" s="440" t="s">
        <v>49</v>
      </c>
      <c r="V19" s="761" t="s">
        <v>347</v>
      </c>
    </row>
    <row r="20" spans="2:22" s="237" customFormat="1" ht="19.5" customHeight="1">
      <c r="B20" s="919" t="s">
        <v>29</v>
      </c>
      <c r="C20" s="441">
        <v>1</v>
      </c>
      <c r="D20" s="442" t="s">
        <v>383</v>
      </c>
      <c r="E20" s="348" t="str">
        <f>'TONG HOP'!S6</f>
        <v>QLSX</v>
      </c>
      <c r="F20" s="341">
        <f>'TONG HOP'!S17</f>
        <v>0</v>
      </c>
      <c r="G20" s="342">
        <f>'TONG HOP'!S28</f>
        <v>0</v>
      </c>
      <c r="H20" s="341" t="str">
        <f>'TONG HOP'!S39</f>
        <v>CN CB CHÈ, CÀ</v>
      </c>
      <c r="I20" s="342" t="str">
        <f>'TONG HOP'!S50</f>
        <v>QLSX</v>
      </c>
      <c r="J20" s="341">
        <f>'TONG HOP'!S61</f>
        <v>0</v>
      </c>
      <c r="K20" s="262"/>
      <c r="L20" s="912"/>
      <c r="M20" s="919" t="s">
        <v>29</v>
      </c>
      <c r="N20" s="441">
        <v>1</v>
      </c>
      <c r="O20" s="442" t="s">
        <v>383</v>
      </c>
      <c r="P20" s="348" t="str">
        <f>'TONG HOP'!U6</f>
        <v>VỆ SINH ATTP</v>
      </c>
      <c r="Q20" s="341" t="str">
        <f>'TONG HOP'!U17</f>
        <v>PHỤ GIA TP</v>
      </c>
      <c r="R20" s="342" t="str">
        <f>'TONG HOP'!U28</f>
        <v>CÁC QÚA TRÌNH</v>
      </c>
      <c r="S20" s="341" t="str">
        <f>'TONG HOP'!U39</f>
        <v>CÁC QÚA TRÌNH</v>
      </c>
      <c r="T20" s="342" t="str">
        <f>'TONG HOP'!U50</f>
        <v xml:space="preserve">ĐÓNG GÓI </v>
      </c>
      <c r="U20" s="341" t="str">
        <f>'TONG HOP'!U61</f>
        <v>ANH VĂN</v>
      </c>
      <c r="V20" s="262"/>
    </row>
    <row r="21" spans="2:22" s="237" customFormat="1" ht="19.5" customHeight="1" thickBot="1">
      <c r="B21" s="920"/>
      <c r="C21" s="443">
        <v>2</v>
      </c>
      <c r="D21" s="444" t="s">
        <v>384</v>
      </c>
      <c r="E21" s="678">
        <f>'TONG HOP'!S7</f>
        <v>0</v>
      </c>
      <c r="F21" s="250">
        <f>'TONG HOP'!S18</f>
        <v>0</v>
      </c>
      <c r="G21" s="240">
        <f>'TONG HOP'!S29</f>
        <v>0</v>
      </c>
      <c r="H21" s="250" t="str">
        <f>'TONG HOP'!S40</f>
        <v>PHÊ, CA CAO</v>
      </c>
      <c r="I21" s="240">
        <f>'TONG HOP'!S51</f>
        <v>0</v>
      </c>
      <c r="J21" s="678">
        <f>'TONG HOP'!S62</f>
        <v>0</v>
      </c>
      <c r="K21" s="262"/>
      <c r="L21" s="912"/>
      <c r="M21" s="920"/>
      <c r="N21" s="443">
        <v>2</v>
      </c>
      <c r="O21" s="444" t="s">
        <v>384</v>
      </c>
      <c r="P21" s="257">
        <f>'TONG HOP'!U7</f>
        <v>0</v>
      </c>
      <c r="Q21" s="250">
        <f>'TONG HOP'!U18</f>
        <v>0</v>
      </c>
      <c r="R21" s="240" t="str">
        <f>'TONG HOP'!U29</f>
        <v>CHUYỂN KHỐI</v>
      </c>
      <c r="S21" s="250" t="str">
        <f>'TONG HOP'!U40</f>
        <v>CHUYỂN KHỐI</v>
      </c>
      <c r="T21" s="240" t="str">
        <f>'TONG HOP'!U51</f>
        <v>BAO BÌ</v>
      </c>
      <c r="U21" s="250">
        <f>'TONG HOP'!U62</f>
        <v>0</v>
      </c>
      <c r="V21" s="262"/>
    </row>
    <row r="22" spans="2:22" s="237" customFormat="1" ht="19.5" customHeight="1" thickTop="1">
      <c r="B22" s="920"/>
      <c r="C22" s="445">
        <v>3</v>
      </c>
      <c r="D22" s="446" t="s">
        <v>385</v>
      </c>
      <c r="E22" s="462">
        <f>'TONG HOP'!S8</f>
        <v>0</v>
      </c>
      <c r="F22" s="250">
        <f>'TONG HOP'!S19</f>
        <v>0</v>
      </c>
      <c r="G22" s="692">
        <f>'TONG HOP'!S30</f>
        <v>0</v>
      </c>
      <c r="H22" s="678">
        <f>'TONG HOP'!S41</f>
        <v>0</v>
      </c>
      <c r="I22" s="251">
        <f>'TONG HOP'!S52</f>
        <v>0</v>
      </c>
      <c r="J22" s="678">
        <f>'TONG HOP'!S63</f>
        <v>0</v>
      </c>
      <c r="K22" s="262"/>
      <c r="L22" s="912"/>
      <c r="M22" s="920"/>
      <c r="N22" s="445">
        <v>3</v>
      </c>
      <c r="O22" s="446" t="s">
        <v>385</v>
      </c>
      <c r="P22" s="257">
        <f>'TONG HOP'!U8</f>
        <v>0</v>
      </c>
      <c r="Q22" s="250">
        <f>'TONG HOP'!U19</f>
        <v>0</v>
      </c>
      <c r="R22" s="692">
        <f>'TONG HOP'!U30</f>
        <v>0</v>
      </c>
      <c r="S22" s="678">
        <f>'TONG HOP'!U41</f>
        <v>0</v>
      </c>
      <c r="T22" s="251">
        <f>'TONG HOP'!U52</f>
        <v>0</v>
      </c>
      <c r="U22" s="678">
        <f>'TONG HOP'!U63</f>
        <v>0</v>
      </c>
      <c r="V22" s="262"/>
    </row>
    <row r="23" spans="2:22" s="238" customFormat="1" ht="19.5" customHeight="1">
      <c r="B23" s="920"/>
      <c r="C23" s="445">
        <v>4</v>
      </c>
      <c r="D23" s="446" t="s">
        <v>381</v>
      </c>
      <c r="E23" s="462" t="str">
        <f>'TONG HOP'!S9</f>
        <v>X.THỰC HÀNH</v>
      </c>
      <c r="F23" s="462">
        <f>'TONG HOP'!S20</f>
        <v>0</v>
      </c>
      <c r="G23" s="462">
        <f>'TONG HOP'!S31</f>
        <v>0</v>
      </c>
      <c r="H23" s="462" t="str">
        <f>'TONG HOP'!S42</f>
        <v>P.THÍ NGHIỆM</v>
      </c>
      <c r="I23" s="462" t="str">
        <f>'TONG HOP'!S53</f>
        <v>X.THỰC HÀNH</v>
      </c>
      <c r="J23" s="681">
        <f>'TONG HOP'!S64</f>
        <v>0</v>
      </c>
      <c r="K23" s="263"/>
      <c r="L23" s="912"/>
      <c r="M23" s="920"/>
      <c r="N23" s="445">
        <v>4</v>
      </c>
      <c r="O23" s="446" t="s">
        <v>381</v>
      </c>
      <c r="P23" s="462" t="str">
        <f>'TONG HOP'!U9</f>
        <v>X.THỰC HÀNH</v>
      </c>
      <c r="Q23" s="462" t="str">
        <f>'TONG HOP'!U20</f>
        <v>X.THỰC HÀNH</v>
      </c>
      <c r="R23" s="462" t="str">
        <f>'TONG HOP'!U31</f>
        <v>X.THỰC HÀNH</v>
      </c>
      <c r="S23" s="681" t="str">
        <f>'TONG HOP'!U42</f>
        <v>X.THỰC HÀNH</v>
      </c>
      <c r="T23" s="462" t="str">
        <f>'TONG HOP'!U53</f>
        <v>X.THỰC HÀNH</v>
      </c>
      <c r="U23" s="462" t="str">
        <f>'TONG HOP'!U64</f>
        <v>P.10</v>
      </c>
      <c r="V23" s="263"/>
    </row>
    <row r="24" spans="2:22" s="237" customFormat="1" ht="19.5" customHeight="1" thickBot="1">
      <c r="B24" s="921"/>
      <c r="C24" s="443">
        <v>5</v>
      </c>
      <c r="D24" s="444" t="s">
        <v>382</v>
      </c>
      <c r="E24" s="252" t="str">
        <f>'TONG HOP'!S10</f>
        <v>T.XUÂN</v>
      </c>
      <c r="F24" s="252">
        <f>'TONG HOP'!S21</f>
        <v>0</v>
      </c>
      <c r="G24" s="253">
        <f>'TONG HOP'!S32</f>
        <v>0</v>
      </c>
      <c r="H24" s="252" t="str">
        <f>'TONG HOP'!S43</f>
        <v>C.BẢO VY</v>
      </c>
      <c r="I24" s="253" t="str">
        <f>'TONG HOP'!S54</f>
        <v>T.XUÂN</v>
      </c>
      <c r="J24" s="252">
        <f>'TONG HOP'!S65</f>
        <v>0</v>
      </c>
      <c r="K24" s="397"/>
      <c r="L24" s="912"/>
      <c r="M24" s="921"/>
      <c r="N24" s="443">
        <v>5</v>
      </c>
      <c r="O24" s="444" t="s">
        <v>382</v>
      </c>
      <c r="P24" s="252" t="str">
        <f>'TONG HOP'!U10</f>
        <v>C.QUỲNH ANH</v>
      </c>
      <c r="Q24" s="252" t="str">
        <f>'TONG HOP'!U21</f>
        <v>C.BẢO VY</v>
      </c>
      <c r="R24" s="253" t="str">
        <f>'TONG HOP'!U32</f>
        <v>T.XUÂN</v>
      </c>
      <c r="S24" s="252" t="str">
        <f>'TONG HOP'!U43</f>
        <v>T.XUÂN</v>
      </c>
      <c r="T24" s="253" t="str">
        <f>'TONG HOP'!U54</f>
        <v>C.BẢO VY</v>
      </c>
      <c r="U24" s="252" t="str">
        <f>'TONG HOP'!U65</f>
        <v>C.DIỆU</v>
      </c>
      <c r="V24" s="397"/>
    </row>
    <row r="25" spans="2:22" s="237" customFormat="1" ht="19.5" customHeight="1" thickTop="1">
      <c r="B25" s="920" t="s">
        <v>30</v>
      </c>
      <c r="C25" s="672">
        <v>6</v>
      </c>
      <c r="D25" s="446" t="s">
        <v>331</v>
      </c>
      <c r="E25" s="257">
        <f>'TONG HOP'!S11</f>
        <v>0</v>
      </c>
      <c r="F25" s="250">
        <f>'TONG HOP'!S22</f>
        <v>0</v>
      </c>
      <c r="G25" s="240">
        <f>'TONG HOP'!S33</f>
        <v>0</v>
      </c>
      <c r="H25" s="250" t="str">
        <f>'TONG HOP'!S44</f>
        <v>CN CB CHÈ, CÀ</v>
      </c>
      <c r="I25" s="240" t="str">
        <f>'TONG HOP'!S55</f>
        <v>QLSX</v>
      </c>
      <c r="J25" s="250">
        <f>'TONG HOP'!S66</f>
        <v>0</v>
      </c>
      <c r="K25" s="262"/>
      <c r="L25" s="912"/>
      <c r="M25" s="920" t="s">
        <v>30</v>
      </c>
      <c r="N25" s="672">
        <v>6</v>
      </c>
      <c r="O25" s="446" t="s">
        <v>331</v>
      </c>
      <c r="P25" s="348">
        <f>'TONG HOP'!U11</f>
        <v>0</v>
      </c>
      <c r="Q25" s="341">
        <f>'TONG HOP'!U22</f>
        <v>0</v>
      </c>
      <c r="R25" s="342">
        <f>'TONG HOP'!U33</f>
        <v>0</v>
      </c>
      <c r="S25" s="341">
        <f>'TONG HOP'!U44</f>
        <v>0</v>
      </c>
      <c r="T25" s="342">
        <f>'TONG HOP'!U55</f>
        <v>0</v>
      </c>
      <c r="U25" s="341">
        <f>'TONG HOP'!U66</f>
        <v>0</v>
      </c>
      <c r="V25" s="262"/>
    </row>
    <row r="26" spans="2:22" s="237" customFormat="1" ht="19.5" customHeight="1" thickBot="1">
      <c r="B26" s="920"/>
      <c r="C26" s="673">
        <v>7</v>
      </c>
      <c r="D26" s="444" t="s">
        <v>332</v>
      </c>
      <c r="E26" s="250">
        <f>'TONG HOP'!S12</f>
        <v>0</v>
      </c>
      <c r="F26" s="250">
        <f>'TONG HOP'!S23</f>
        <v>0</v>
      </c>
      <c r="G26" s="240">
        <f>'TONG HOP'!S34</f>
        <v>0</v>
      </c>
      <c r="H26" s="250" t="str">
        <f>'TONG HOP'!S45</f>
        <v>PHÊ, CA CAO</v>
      </c>
      <c r="I26" s="240">
        <f>'TONG HOP'!S56</f>
        <v>0</v>
      </c>
      <c r="J26" s="250">
        <f>'TONG HOP'!S67</f>
        <v>0</v>
      </c>
      <c r="K26" s="262"/>
      <c r="L26" s="912"/>
      <c r="M26" s="920"/>
      <c r="N26" s="673">
        <v>7</v>
      </c>
      <c r="O26" s="444" t="s">
        <v>332</v>
      </c>
      <c r="P26" s="257">
        <f>'TONG HOP'!U12</f>
        <v>0</v>
      </c>
      <c r="Q26" s="250">
        <f>'TONG HOP'!U23</f>
        <v>0</v>
      </c>
      <c r="R26" s="240">
        <f>'TONG HOP'!U34</f>
        <v>0</v>
      </c>
      <c r="S26" s="250">
        <f>'TONG HOP'!U45</f>
        <v>0</v>
      </c>
      <c r="T26" s="240">
        <f>'TONG HOP'!U56</f>
        <v>0</v>
      </c>
      <c r="U26" s="250">
        <f>'TONG HOP'!U67</f>
        <v>0</v>
      </c>
      <c r="V26" s="262"/>
    </row>
    <row r="27" spans="2:22" s="237" customFormat="1" ht="19.5" customHeight="1" thickTop="1">
      <c r="B27" s="920"/>
      <c r="C27" s="674">
        <v>8</v>
      </c>
      <c r="D27" s="448" t="s">
        <v>333</v>
      </c>
      <c r="E27" s="305">
        <f>'TONG HOP'!S13</f>
        <v>0</v>
      </c>
      <c r="F27" s="681">
        <f>'TONG HOP'!S24</f>
        <v>0</v>
      </c>
      <c r="G27" s="694">
        <f>'TONG HOP'!S35</f>
        <v>0</v>
      </c>
      <c r="H27" s="678">
        <f>'TONG HOP'!S46</f>
        <v>0</v>
      </c>
      <c r="I27" s="240">
        <f>'TONG HOP'!S57</f>
        <v>0</v>
      </c>
      <c r="J27" s="250">
        <f>'TONG HOP'!S68</f>
        <v>0</v>
      </c>
      <c r="K27" s="262"/>
      <c r="L27" s="912"/>
      <c r="M27" s="920"/>
      <c r="N27" s="674">
        <v>8</v>
      </c>
      <c r="O27" s="448" t="s">
        <v>333</v>
      </c>
      <c r="P27" s="691">
        <f>'TONG HOP'!U13</f>
        <v>0</v>
      </c>
      <c r="Q27" s="250">
        <f>'TONG HOP'!U24</f>
        <v>0</v>
      </c>
      <c r="R27" s="692">
        <f>'TONG HOP'!U35</f>
        <v>0</v>
      </c>
      <c r="S27" s="678">
        <f>'TONG HOP'!U46</f>
        <v>0</v>
      </c>
      <c r="T27" s="251">
        <f>'TONG HOP'!U57</f>
        <v>0</v>
      </c>
      <c r="U27" s="678">
        <f>'TONG HOP'!U68</f>
        <v>0</v>
      </c>
      <c r="V27" s="262"/>
    </row>
    <row r="28" spans="2:22" s="238" customFormat="1" ht="19.5" customHeight="1">
      <c r="B28" s="920"/>
      <c r="C28" s="672">
        <v>9</v>
      </c>
      <c r="D28" s="446" t="s">
        <v>334</v>
      </c>
      <c r="E28" s="462">
        <f>'TONG HOP'!S14</f>
        <v>0</v>
      </c>
      <c r="F28" s="462">
        <f>'TONG HOP'!S25</f>
        <v>0</v>
      </c>
      <c r="G28" s="254">
        <f>'TONG HOP'!S36</f>
        <v>0</v>
      </c>
      <c r="H28" s="462" t="str">
        <f>'TONG HOP'!S47</f>
        <v>P.THÍ NGHIỆM</v>
      </c>
      <c r="I28" s="254" t="str">
        <f>'TONG HOP'!S58</f>
        <v>X.THỰC HÀNH</v>
      </c>
      <c r="J28" s="462">
        <f>'TONG HOP'!S69</f>
        <v>0</v>
      </c>
      <c r="K28" s="263"/>
      <c r="L28" s="912"/>
      <c r="M28" s="920"/>
      <c r="N28" s="672">
        <v>9</v>
      </c>
      <c r="O28" s="446" t="s">
        <v>334</v>
      </c>
      <c r="P28" s="461">
        <f>'TONG HOP'!U14</f>
        <v>0</v>
      </c>
      <c r="Q28" s="462">
        <f>'TONG HOP'!U25</f>
        <v>0</v>
      </c>
      <c r="R28" s="462">
        <f>'TONG HOP'!U36</f>
        <v>0</v>
      </c>
      <c r="S28" s="462">
        <f>'TONG HOP'!U47</f>
        <v>0</v>
      </c>
      <c r="T28" s="462">
        <f>'TONG HOP'!U58</f>
        <v>0</v>
      </c>
      <c r="U28" s="462">
        <f>'TONG HOP'!U69</f>
        <v>0</v>
      </c>
      <c r="V28" s="263"/>
    </row>
    <row r="29" spans="2:22" s="237" customFormat="1" ht="19.5" customHeight="1" thickBot="1">
      <c r="B29" s="924"/>
      <c r="C29" s="675">
        <v>10</v>
      </c>
      <c r="D29" s="450" t="s">
        <v>335</v>
      </c>
      <c r="E29" s="347">
        <f>'TONG HOP'!S15</f>
        <v>0</v>
      </c>
      <c r="F29" s="274">
        <f>'TONG HOP'!S26</f>
        <v>0</v>
      </c>
      <c r="G29" s="274">
        <f>'TONG HOP'!S37</f>
        <v>0</v>
      </c>
      <c r="H29" s="274" t="str">
        <f>'TONG HOP'!S48</f>
        <v>C.BẢO VY</v>
      </c>
      <c r="I29" s="274" t="str">
        <f>'TONG HOP'!S59</f>
        <v>T.XUÂN</v>
      </c>
      <c r="J29" s="274">
        <f>'TONG HOP'!S70</f>
        <v>0</v>
      </c>
      <c r="K29" s="362"/>
      <c r="L29" s="912"/>
      <c r="M29" s="924"/>
      <c r="N29" s="675">
        <v>10</v>
      </c>
      <c r="O29" s="450" t="s">
        <v>335</v>
      </c>
      <c r="P29" s="273">
        <f>'TONG HOP'!U15</f>
        <v>0</v>
      </c>
      <c r="Q29" s="252">
        <f>'TONG HOP'!U26</f>
        <v>0</v>
      </c>
      <c r="R29" s="253">
        <f>'TONG HOP'!U37</f>
        <v>0</v>
      </c>
      <c r="S29" s="252">
        <f>'TONG HOP'!U48</f>
        <v>0</v>
      </c>
      <c r="T29" s="253">
        <f>'TONG HOP'!U59</f>
        <v>0</v>
      </c>
      <c r="U29" s="252">
        <f>'TONG HOP'!U70</f>
        <v>0</v>
      </c>
      <c r="V29" s="397"/>
    </row>
    <row r="30" spans="2:22" s="403" customFormat="1" ht="27" customHeight="1" thickTop="1">
      <c r="B30" s="671"/>
      <c r="C30" s="433"/>
      <c r="D30" s="240"/>
      <c r="E30" s="254"/>
      <c r="F30" s="254"/>
      <c r="G30" s="254"/>
      <c r="H30" s="254"/>
      <c r="I30" s="254"/>
      <c r="J30" s="254"/>
      <c r="K30" s="254"/>
      <c r="L30" s="747"/>
      <c r="M30" s="671"/>
      <c r="N30" s="433"/>
      <c r="O30" s="240"/>
      <c r="P30" s="254"/>
      <c r="Q30" s="353"/>
      <c r="R30" s="353"/>
      <c r="S30" s="353"/>
      <c r="T30" s="353"/>
      <c r="U30" s="254"/>
    </row>
    <row r="31" spans="2:22" s="402" customFormat="1" ht="27" customHeight="1">
      <c r="B31" s="671"/>
      <c r="C31" s="433"/>
      <c r="D31" s="240"/>
      <c r="E31" s="240"/>
      <c r="F31" s="240"/>
      <c r="G31" s="240"/>
      <c r="H31" s="240"/>
      <c r="I31" s="240" t="s">
        <v>377</v>
      </c>
      <c r="J31" s="240"/>
      <c r="K31" s="240"/>
      <c r="L31" s="747"/>
      <c r="M31" s="671"/>
      <c r="N31" s="433"/>
      <c r="O31" s="240"/>
      <c r="P31" s="240"/>
      <c r="Q31" s="240"/>
      <c r="R31" s="240"/>
      <c r="S31" s="240"/>
      <c r="T31" s="240"/>
      <c r="U31" s="240"/>
    </row>
    <row r="32" spans="2:22">
      <c r="C32" s="434"/>
      <c r="D32" s="260"/>
      <c r="E32" s="260"/>
      <c r="F32" s="260"/>
      <c r="M32" s="243"/>
      <c r="N32" s="436"/>
      <c r="O32" s="243"/>
      <c r="P32" s="243"/>
      <c r="Q32" s="243"/>
      <c r="R32" s="243"/>
    </row>
    <row r="33" spans="3:18">
      <c r="C33" s="434"/>
      <c r="D33" s="260"/>
      <c r="E33" s="260"/>
      <c r="F33" s="260"/>
      <c r="M33" s="243"/>
      <c r="N33" s="436"/>
      <c r="O33" s="243"/>
      <c r="P33" s="243"/>
      <c r="Q33" s="243"/>
      <c r="R33" s="243"/>
    </row>
    <row r="34" spans="3:18">
      <c r="C34" s="434"/>
      <c r="D34" s="260"/>
      <c r="E34" s="260"/>
      <c r="F34" s="260"/>
      <c r="M34" s="243"/>
      <c r="N34" s="436"/>
      <c r="O34" s="243"/>
      <c r="P34" s="243"/>
      <c r="Q34" s="243"/>
      <c r="R34" s="243"/>
    </row>
    <row r="249" spans="1:20" ht="39.75" customHeight="1">
      <c r="A249" s="264"/>
      <c r="B249" s="264"/>
      <c r="C249" s="435"/>
      <c r="E249" s="264"/>
      <c r="F249" s="264"/>
      <c r="G249" s="264"/>
      <c r="H249" s="264"/>
      <c r="I249" s="264"/>
      <c r="J249" s="264"/>
      <c r="K249" s="363"/>
      <c r="L249" s="264"/>
      <c r="M249" s="264"/>
      <c r="N249" s="435"/>
      <c r="P249" s="265"/>
      <c r="Q249" s="265"/>
      <c r="R249" s="265"/>
      <c r="S249" s="264"/>
      <c r="T249" s="264"/>
    </row>
  </sheetData>
  <mergeCells count="28">
    <mergeCell ref="B25:B29"/>
    <mergeCell ref="M25:M29"/>
    <mergeCell ref="O18:P18"/>
    <mergeCell ref="B6:B10"/>
    <mergeCell ref="M6:M10"/>
    <mergeCell ref="B11:B15"/>
    <mergeCell ref="M11:M15"/>
    <mergeCell ref="B17:J17"/>
    <mergeCell ref="B18:C18"/>
    <mergeCell ref="D18:E18"/>
    <mergeCell ref="F18:K18"/>
    <mergeCell ref="M18:N18"/>
    <mergeCell ref="L18:L29"/>
    <mergeCell ref="M17:U17"/>
    <mergeCell ref="B20:B24"/>
    <mergeCell ref="M20:M24"/>
    <mergeCell ref="Q18:V18"/>
    <mergeCell ref="Q4:V4"/>
    <mergeCell ref="B1:U1"/>
    <mergeCell ref="I2:O2"/>
    <mergeCell ref="B3:J3"/>
    <mergeCell ref="M3:U3"/>
    <mergeCell ref="B4:C4"/>
    <mergeCell ref="D4:E4"/>
    <mergeCell ref="F4:K4"/>
    <mergeCell ref="L4:L15"/>
    <mergeCell ref="M4:N4"/>
    <mergeCell ref="O4:P4"/>
  </mergeCells>
  <pageMargins left="0" right="0" top="0.28000000000000003" bottom="0" header="0" footer="0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V211"/>
  <sheetViews>
    <sheetView showZeros="0" topLeftCell="B1" zoomScale="85" zoomScaleNormal="85" workbookViewId="0">
      <pane ySplit="1" topLeftCell="A2" activePane="bottomLeft" state="frozen"/>
      <selection pane="bottomLeft" activeCell="F7" sqref="F7"/>
    </sheetView>
  </sheetViews>
  <sheetFormatPr defaultRowHeight="11.25"/>
  <cols>
    <col min="1" max="2" width="3.28515625" style="310" customWidth="1"/>
    <col min="3" max="3" width="12.85546875" style="310" customWidth="1"/>
    <col min="4" max="4" width="13.7109375" style="310" customWidth="1"/>
    <col min="5" max="5" width="16.7109375" style="310" customWidth="1"/>
    <col min="6" max="6" width="15.85546875" style="310" customWidth="1"/>
    <col min="7" max="7" width="15.7109375" style="310" customWidth="1"/>
    <col min="8" max="8" width="16.5703125" style="310" customWidth="1"/>
    <col min="9" max="9" width="13.7109375" style="310" customWidth="1"/>
    <col min="10" max="10" width="2.140625" style="310" customWidth="1"/>
    <col min="11" max="12" width="3.28515625" style="310" customWidth="1"/>
    <col min="13" max="13" width="12.85546875" style="310" customWidth="1"/>
    <col min="14" max="14" width="13.7109375" style="310" customWidth="1"/>
    <col min="15" max="15" width="15.85546875" style="310" customWidth="1"/>
    <col min="16" max="16" width="13.7109375" style="310" customWidth="1"/>
    <col min="17" max="17" width="16" style="317" customWidth="1"/>
    <col min="18" max="18" width="18.28515625" style="310" customWidth="1"/>
    <col min="19" max="19" width="13.7109375" style="310" customWidth="1"/>
    <col min="20" max="16384" width="9.140625" style="310"/>
  </cols>
  <sheetData>
    <row r="1" spans="1:22" ht="39.75" customHeight="1">
      <c r="A1" s="943" t="s">
        <v>277</v>
      </c>
      <c r="B1" s="943"/>
      <c r="C1" s="943"/>
      <c r="D1" s="943"/>
      <c r="E1" s="943"/>
      <c r="F1" s="943"/>
      <c r="G1" s="943"/>
      <c r="H1" s="943"/>
      <c r="I1" s="943"/>
      <c r="J1" s="943"/>
      <c r="K1" s="943"/>
      <c r="L1" s="943"/>
      <c r="M1" s="943"/>
      <c r="N1" s="943"/>
      <c r="O1" s="943"/>
      <c r="P1" s="943"/>
      <c r="Q1" s="943"/>
      <c r="R1" s="943"/>
      <c r="S1" s="943"/>
      <c r="T1" s="309"/>
      <c r="U1" s="309"/>
      <c r="V1" s="309"/>
    </row>
    <row r="2" spans="1:22" s="312" customFormat="1" ht="34.5" customHeight="1" thickBot="1">
      <c r="A2" s="947" t="s">
        <v>366</v>
      </c>
      <c r="B2" s="947"/>
      <c r="C2" s="947"/>
      <c r="D2" s="947"/>
      <c r="E2" s="947"/>
      <c r="F2" s="947"/>
      <c r="G2" s="947"/>
      <c r="H2" s="947"/>
      <c r="I2" s="947"/>
      <c r="J2" s="311"/>
      <c r="K2" s="947" t="str">
        <f>A2</f>
        <v>ÁP DỤNG TỪ NGÀY 05/9/2016</v>
      </c>
      <c r="L2" s="947"/>
      <c r="M2" s="947"/>
      <c r="N2" s="947"/>
      <c r="O2" s="947"/>
      <c r="P2" s="947"/>
      <c r="Q2" s="947"/>
      <c r="R2" s="947"/>
      <c r="S2" s="947"/>
    </row>
    <row r="3" spans="1:22" s="320" customFormat="1" ht="24" customHeight="1">
      <c r="A3" s="950" t="s">
        <v>19</v>
      </c>
      <c r="B3" s="951"/>
      <c r="C3" s="952"/>
      <c r="D3" s="398" t="str">
        <f>'TONG HOP'!R5</f>
        <v>C16TP</v>
      </c>
      <c r="E3" s="940" t="s">
        <v>261</v>
      </c>
      <c r="F3" s="941"/>
      <c r="G3" s="941"/>
      <c r="H3" s="941"/>
      <c r="I3" s="942"/>
      <c r="J3" s="937"/>
      <c r="K3" s="950" t="s">
        <v>19</v>
      </c>
      <c r="L3" s="951"/>
      <c r="M3" s="952"/>
      <c r="N3" s="398" t="e">
        <f>'TONG HOP'!#REF!</f>
        <v>#REF!</v>
      </c>
      <c r="O3" s="940" t="s">
        <v>260</v>
      </c>
      <c r="P3" s="941"/>
      <c r="Q3" s="941"/>
      <c r="R3" s="941"/>
      <c r="S3" s="942"/>
    </row>
    <row r="4" spans="1:22" ht="19.5" customHeight="1">
      <c r="A4" s="321" t="s">
        <v>20</v>
      </c>
      <c r="B4" s="321" t="s">
        <v>21</v>
      </c>
      <c r="C4" s="321" t="s">
        <v>22</v>
      </c>
      <c r="D4" s="322" t="s">
        <v>23</v>
      </c>
      <c r="E4" s="322" t="s">
        <v>24</v>
      </c>
      <c r="F4" s="322" t="s">
        <v>25</v>
      </c>
      <c r="G4" s="323" t="s">
        <v>26</v>
      </c>
      <c r="H4" s="322" t="s">
        <v>27</v>
      </c>
      <c r="I4" s="322" t="s">
        <v>28</v>
      </c>
      <c r="J4" s="938"/>
      <c r="K4" s="321" t="s">
        <v>20</v>
      </c>
      <c r="L4" s="321" t="s">
        <v>21</v>
      </c>
      <c r="M4" s="321" t="s">
        <v>22</v>
      </c>
      <c r="N4" s="322" t="s">
        <v>23</v>
      </c>
      <c r="O4" s="322" t="s">
        <v>24</v>
      </c>
      <c r="P4" s="322" t="s">
        <v>25</v>
      </c>
      <c r="Q4" s="323" t="s">
        <v>26</v>
      </c>
      <c r="R4" s="322" t="s">
        <v>27</v>
      </c>
      <c r="S4" s="410" t="s">
        <v>28</v>
      </c>
    </row>
    <row r="5" spans="1:22" ht="27.75" customHeight="1">
      <c r="A5" s="933" t="s">
        <v>29</v>
      </c>
      <c r="B5" s="322">
        <v>1</v>
      </c>
      <c r="C5" s="324" t="s">
        <v>338</v>
      </c>
      <c r="D5" s="414" t="str">
        <f>'TONG HOP'!R6</f>
        <v>QLSX</v>
      </c>
      <c r="E5" s="331" t="str">
        <f>'TONG HOP'!R17</f>
        <v>PHÁT TRIỂN SP</v>
      </c>
      <c r="F5" s="416" t="str">
        <f>'TONG HOP'!R28</f>
        <v>VỆ SINH ATTP</v>
      </c>
      <c r="G5" s="331" t="str">
        <f>'TONG HOP'!R39</f>
        <v>CN CB CHÈ, CÀ</v>
      </c>
      <c r="H5" s="415" t="str">
        <f>'TONG HOP'!R50</f>
        <v>QLSX</v>
      </c>
      <c r="I5" s="331">
        <f>'TONG HOP'!R61</f>
        <v>0</v>
      </c>
      <c r="J5" s="938"/>
      <c r="K5" s="933" t="s">
        <v>29</v>
      </c>
      <c r="L5" s="322">
        <v>1</v>
      </c>
      <c r="M5" s="324" t="s">
        <v>338</v>
      </c>
      <c r="N5" s="333" t="e">
        <f>'TONG HOP'!#REF!</f>
        <v>#REF!</v>
      </c>
      <c r="O5" s="330" t="e">
        <f>'TONG HOP'!#REF!</f>
        <v>#REF!</v>
      </c>
      <c r="P5" s="425" t="e">
        <f>'TONG HOP'!#REF!</f>
        <v>#REF!</v>
      </c>
      <c r="Q5" s="330" t="e">
        <f>'TONG HOP'!#REF!</f>
        <v>#REF!</v>
      </c>
      <c r="R5" s="334" t="e">
        <f>'TONG HOP'!#REF!</f>
        <v>#REF!</v>
      </c>
      <c r="S5" s="330" t="e">
        <f>'TONG HOP'!#REF!</f>
        <v>#REF!</v>
      </c>
    </row>
    <row r="6" spans="1:22" ht="27.75" customHeight="1" thickBot="1">
      <c r="A6" s="934"/>
      <c r="B6" s="325">
        <v>2</v>
      </c>
      <c r="C6" s="326" t="s">
        <v>337</v>
      </c>
      <c r="D6" s="417">
        <f>'TONG HOP'!R7</f>
        <v>0</v>
      </c>
      <c r="E6" s="313">
        <f>'TONG HOP'!R18</f>
        <v>0</v>
      </c>
      <c r="F6" s="413">
        <f>'TONG HOP'!R29</f>
        <v>0</v>
      </c>
      <c r="G6" s="313" t="str">
        <f>'TONG HOP'!R40</f>
        <v>PHÊ, CA CAO</v>
      </c>
      <c r="H6" s="412">
        <f>'TONG HOP'!R51</f>
        <v>0</v>
      </c>
      <c r="I6" s="313">
        <f>'TONG HOP'!R62</f>
        <v>0</v>
      </c>
      <c r="J6" s="938"/>
      <c r="K6" s="934"/>
      <c r="L6" s="325">
        <v>2</v>
      </c>
      <c r="M6" s="326" t="s">
        <v>337</v>
      </c>
      <c r="N6" s="335" t="e">
        <f>'TONG HOP'!#REF!</f>
        <v>#REF!</v>
      </c>
      <c r="O6" s="268" t="e">
        <f>'TONG HOP'!#REF!</f>
        <v>#REF!</v>
      </c>
      <c r="P6" s="426" t="e">
        <f>'TONG HOP'!#REF!</f>
        <v>#REF!</v>
      </c>
      <c r="Q6" s="268" t="e">
        <f>'TONG HOP'!#REF!</f>
        <v>#REF!</v>
      </c>
      <c r="R6" s="314" t="e">
        <f>'TONG HOP'!#REF!</f>
        <v>#REF!</v>
      </c>
      <c r="S6" s="268" t="e">
        <f>'TONG HOP'!#REF!</f>
        <v>#REF!</v>
      </c>
    </row>
    <row r="7" spans="1:22" ht="27.75" customHeight="1" thickTop="1">
      <c r="A7" s="934"/>
      <c r="B7" s="327">
        <v>3</v>
      </c>
      <c r="C7" s="324" t="s">
        <v>336</v>
      </c>
      <c r="D7" s="417">
        <f>'TONG HOP'!R8</f>
        <v>0</v>
      </c>
      <c r="E7" s="313">
        <f>'TONG HOP'!R19</f>
        <v>0</v>
      </c>
      <c r="F7" s="413">
        <f>'TONG HOP'!R30</f>
        <v>0</v>
      </c>
      <c r="G7" s="313">
        <f>'TONG HOP'!R41</f>
        <v>0</v>
      </c>
      <c r="H7" s="412">
        <f>'TONG HOP'!R52</f>
        <v>0</v>
      </c>
      <c r="I7" s="313">
        <f>'TONG HOP'!R63</f>
        <v>0</v>
      </c>
      <c r="J7" s="938"/>
      <c r="K7" s="934"/>
      <c r="L7" s="327">
        <v>3</v>
      </c>
      <c r="M7" s="324" t="s">
        <v>336</v>
      </c>
      <c r="N7" s="335" t="e">
        <f>'TONG HOP'!#REF!</f>
        <v>#REF!</v>
      </c>
      <c r="O7" s="268" t="e">
        <f>'TONG HOP'!#REF!</f>
        <v>#REF!</v>
      </c>
      <c r="P7" s="426" t="e">
        <f>'TONG HOP'!#REF!</f>
        <v>#REF!</v>
      </c>
      <c r="Q7" s="268" t="e">
        <f>'TONG HOP'!#REF!</f>
        <v>#REF!</v>
      </c>
      <c r="R7" s="314" t="e">
        <f>'TONG HOP'!#REF!</f>
        <v>#REF!</v>
      </c>
      <c r="S7" s="268" t="e">
        <f>'TONG HOP'!#REF!</f>
        <v>#REF!</v>
      </c>
    </row>
    <row r="8" spans="1:22" ht="27.75" customHeight="1" thickBot="1">
      <c r="A8" s="934"/>
      <c r="B8" s="325">
        <v>4</v>
      </c>
      <c r="C8" s="324" t="s">
        <v>38</v>
      </c>
      <c r="D8" s="417" t="str">
        <f>'TONG HOP'!R9</f>
        <v>X.THỰC HÀNH</v>
      </c>
      <c r="E8" s="313" t="str">
        <f>'TONG HOP'!R20</f>
        <v>P.THÍ NGHIỆM</v>
      </c>
      <c r="F8" s="413" t="str">
        <f>'TONG HOP'!R31</f>
        <v>X.THỰC HÀNH</v>
      </c>
      <c r="G8" s="313" t="str">
        <f>'TONG HOP'!R42</f>
        <v>P.THÍ NGHIỆM</v>
      </c>
      <c r="H8" s="412" t="str">
        <f>'TONG HOP'!R53</f>
        <v>X.THỰC HÀNH</v>
      </c>
      <c r="I8" s="313">
        <f>'TONG HOP'!R64</f>
        <v>0</v>
      </c>
      <c r="J8" s="938"/>
      <c r="K8" s="934"/>
      <c r="L8" s="325">
        <v>4</v>
      </c>
      <c r="M8" s="324" t="s">
        <v>38</v>
      </c>
      <c r="N8" s="335" t="e">
        <f>'TONG HOP'!#REF!</f>
        <v>#REF!</v>
      </c>
      <c r="O8" s="268" t="e">
        <f>'TONG HOP'!#REF!</f>
        <v>#REF!</v>
      </c>
      <c r="P8" s="426" t="e">
        <f>'TONG HOP'!#REF!</f>
        <v>#REF!</v>
      </c>
      <c r="Q8" s="268" t="e">
        <f>'TONG HOP'!#REF!</f>
        <v>#REF!</v>
      </c>
      <c r="R8" s="314" t="e">
        <f>'TONG HOP'!#REF!</f>
        <v>#REF!</v>
      </c>
      <c r="S8" s="268" t="e">
        <f>'TONG HOP'!#REF!</f>
        <v>#REF!</v>
      </c>
    </row>
    <row r="9" spans="1:22" ht="27.75" customHeight="1" thickTop="1" thickBot="1">
      <c r="A9" s="935"/>
      <c r="B9" s="327">
        <v>5</v>
      </c>
      <c r="C9" s="326" t="s">
        <v>39</v>
      </c>
      <c r="D9" s="421" t="str">
        <f>'TONG HOP'!R10</f>
        <v>T.XUÂN</v>
      </c>
      <c r="E9" s="315" t="str">
        <f>'TONG HOP'!R21</f>
        <v>C.THANH VY</v>
      </c>
      <c r="F9" s="422" t="str">
        <f>'TONG HOP'!R32</f>
        <v>C.BẢO VY</v>
      </c>
      <c r="G9" s="315" t="str">
        <f>'TONG HOP'!R43</f>
        <v>C.BẢO VY</v>
      </c>
      <c r="H9" s="423" t="str">
        <f>'TONG HOP'!R54</f>
        <v>T.XUÂN</v>
      </c>
      <c r="I9" s="315">
        <f>'TONG HOP'!R65</f>
        <v>0</v>
      </c>
      <c r="J9" s="938"/>
      <c r="K9" s="935"/>
      <c r="L9" s="327">
        <v>5</v>
      </c>
      <c r="M9" s="326" t="s">
        <v>39</v>
      </c>
      <c r="N9" s="336" t="e">
        <f>'TONG HOP'!#REF!</f>
        <v>#REF!</v>
      </c>
      <c r="O9" s="269" t="e">
        <f>'TONG HOP'!#REF!</f>
        <v>#REF!</v>
      </c>
      <c r="P9" s="427" t="e">
        <f>'TONG HOP'!#REF!</f>
        <v>#REF!</v>
      </c>
      <c r="Q9" s="269" t="e">
        <f>'TONG HOP'!#REF!</f>
        <v>#REF!</v>
      </c>
      <c r="R9" s="316" t="e">
        <f>'TONG HOP'!#REF!</f>
        <v>#REF!</v>
      </c>
      <c r="S9" s="269" t="e">
        <f>'TONG HOP'!#REF!</f>
        <v>#REF!</v>
      </c>
    </row>
    <row r="10" spans="1:22" ht="27.75" customHeight="1" thickTop="1">
      <c r="A10" s="945" t="s">
        <v>30</v>
      </c>
      <c r="B10" s="327">
        <v>6</v>
      </c>
      <c r="C10" s="328" t="s">
        <v>331</v>
      </c>
      <c r="D10" s="417">
        <f>'TONG HOP'!R11</f>
        <v>0</v>
      </c>
      <c r="E10" s="313">
        <f>'TONG HOP'!R22</f>
        <v>0</v>
      </c>
      <c r="F10" s="413" t="str">
        <f>'TONG HOP'!R33</f>
        <v>VỆ SINH ATTP</v>
      </c>
      <c r="G10" s="313" t="str">
        <f>'TONG HOP'!R44</f>
        <v>CN CB CHÈ, CÀ</v>
      </c>
      <c r="H10" s="412" t="str">
        <f>'TONG HOP'!R55</f>
        <v>QLSX</v>
      </c>
      <c r="I10" s="313">
        <f>'TONG HOP'!R66</f>
        <v>0</v>
      </c>
      <c r="J10" s="938"/>
      <c r="K10" s="945" t="s">
        <v>30</v>
      </c>
      <c r="L10" s="327">
        <v>6</v>
      </c>
      <c r="M10" s="328" t="s">
        <v>331</v>
      </c>
      <c r="N10" s="335" t="e">
        <f>'TONG HOP'!#REF!</f>
        <v>#REF!</v>
      </c>
      <c r="O10" s="268" t="e">
        <f>'TONG HOP'!#REF!</f>
        <v>#REF!</v>
      </c>
      <c r="P10" s="426" t="e">
        <f>'TONG HOP'!#REF!</f>
        <v>#REF!</v>
      </c>
      <c r="Q10" s="268" t="e">
        <f>'TONG HOP'!#REF!</f>
        <v>#REF!</v>
      </c>
      <c r="R10" s="314" t="e">
        <f>'TONG HOP'!#REF!</f>
        <v>#REF!</v>
      </c>
      <c r="S10" s="268" t="e">
        <f>'TONG HOP'!#REF!</f>
        <v>#REF!</v>
      </c>
    </row>
    <row r="11" spans="1:22" ht="27.75" customHeight="1" thickBot="1">
      <c r="A11" s="945"/>
      <c r="B11" s="322">
        <v>7</v>
      </c>
      <c r="C11" s="326" t="s">
        <v>332</v>
      </c>
      <c r="D11" s="417">
        <f>'TONG HOP'!R12</f>
        <v>0</v>
      </c>
      <c r="E11" s="313">
        <f>'TONG HOP'!R23</f>
        <v>0</v>
      </c>
      <c r="F11" s="413">
        <f>'TONG HOP'!R34</f>
        <v>0</v>
      </c>
      <c r="G11" s="313" t="str">
        <f>'TONG HOP'!R45</f>
        <v>PHÊ, CA CAO</v>
      </c>
      <c r="H11" s="412">
        <f>'TONG HOP'!R56</f>
        <v>0</v>
      </c>
      <c r="I11" s="313">
        <f>'TONG HOP'!R67</f>
        <v>0</v>
      </c>
      <c r="J11" s="938"/>
      <c r="K11" s="945"/>
      <c r="L11" s="322">
        <v>7</v>
      </c>
      <c r="M11" s="326" t="s">
        <v>332</v>
      </c>
      <c r="N11" s="335" t="e">
        <f>'TONG HOP'!#REF!</f>
        <v>#REF!</v>
      </c>
      <c r="O11" s="268" t="e">
        <f>'TONG HOP'!#REF!</f>
        <v>#REF!</v>
      </c>
      <c r="P11" s="426" t="e">
        <f>'TONG HOP'!#REF!</f>
        <v>#REF!</v>
      </c>
      <c r="Q11" s="268" t="e">
        <f>'TONG HOP'!#REF!</f>
        <v>#REF!</v>
      </c>
      <c r="R11" s="314" t="e">
        <f>'TONG HOP'!#REF!</f>
        <v>#REF!</v>
      </c>
      <c r="S11" s="268" t="e">
        <f>'TONG HOP'!#REF!</f>
        <v>#REF!</v>
      </c>
    </row>
    <row r="12" spans="1:22" ht="27.75" customHeight="1" thickTop="1">
      <c r="A12" s="945"/>
      <c r="B12" s="329">
        <v>8</v>
      </c>
      <c r="C12" s="328" t="s">
        <v>333</v>
      </c>
      <c r="D12" s="417">
        <f>'TONG HOP'!R13</f>
        <v>0</v>
      </c>
      <c r="E12" s="313">
        <f>'TONG HOP'!R24</f>
        <v>0</v>
      </c>
      <c r="F12" s="413">
        <f>'TONG HOP'!R35</f>
        <v>0</v>
      </c>
      <c r="G12" s="313">
        <f>'TONG HOP'!R46</f>
        <v>0</v>
      </c>
      <c r="H12" s="412">
        <f>'TONG HOP'!R57</f>
        <v>0</v>
      </c>
      <c r="I12" s="313">
        <f>'TONG HOP'!R68</f>
        <v>0</v>
      </c>
      <c r="J12" s="938"/>
      <c r="K12" s="945"/>
      <c r="L12" s="329">
        <v>8</v>
      </c>
      <c r="M12" s="328" t="s">
        <v>333</v>
      </c>
      <c r="N12" s="335" t="e">
        <f>'TONG HOP'!#REF!</f>
        <v>#REF!</v>
      </c>
      <c r="O12" s="268" t="e">
        <f>'TONG HOP'!#REF!</f>
        <v>#REF!</v>
      </c>
      <c r="P12" s="426" t="e">
        <f>'TONG HOP'!#REF!</f>
        <v>#REF!</v>
      </c>
      <c r="Q12" s="268" t="e">
        <f>'TONG HOP'!#REF!</f>
        <v>#REF!</v>
      </c>
      <c r="R12" s="314" t="e">
        <f>'TONG HOP'!#REF!</f>
        <v>#REF!</v>
      </c>
      <c r="S12" s="268" t="e">
        <f>'TONG HOP'!#REF!</f>
        <v>#REF!</v>
      </c>
    </row>
    <row r="13" spans="1:22" ht="27.75" customHeight="1" thickBot="1">
      <c r="A13" s="945"/>
      <c r="B13" s="322">
        <v>9</v>
      </c>
      <c r="C13" s="324" t="s">
        <v>334</v>
      </c>
      <c r="D13" s="417">
        <f>'TONG HOP'!R14</f>
        <v>0</v>
      </c>
      <c r="E13" s="313">
        <f>'TONG HOP'!R25</f>
        <v>0</v>
      </c>
      <c r="F13" s="413" t="str">
        <f>'TONG HOP'!R36</f>
        <v>X.THỰC HÀNH</v>
      </c>
      <c r="G13" s="313" t="str">
        <f>'TONG HOP'!R47</f>
        <v>P.THÍ NGHIỆM</v>
      </c>
      <c r="H13" s="412" t="str">
        <f>'TONG HOP'!R58</f>
        <v>X.THỰC HÀNH</v>
      </c>
      <c r="I13" s="313">
        <f>'TONG HOP'!R69</f>
        <v>0</v>
      </c>
      <c r="J13" s="938"/>
      <c r="K13" s="945"/>
      <c r="L13" s="322">
        <v>9</v>
      </c>
      <c r="M13" s="324" t="s">
        <v>334</v>
      </c>
      <c r="N13" s="335" t="e">
        <f>'TONG HOP'!#REF!</f>
        <v>#REF!</v>
      </c>
      <c r="O13" s="268" t="e">
        <f>'TONG HOP'!#REF!</f>
        <v>#REF!</v>
      </c>
      <c r="P13" s="426" t="e">
        <f>'TONG HOP'!#REF!</f>
        <v>#REF!</v>
      </c>
      <c r="Q13" s="268" t="e">
        <f>'TONG HOP'!#REF!</f>
        <v>#REF!</v>
      </c>
      <c r="R13" s="314" t="e">
        <f>'TONG HOP'!#REF!</f>
        <v>#REF!</v>
      </c>
      <c r="S13" s="268" t="e">
        <f>'TONG HOP'!#REF!</f>
        <v>#REF!</v>
      </c>
    </row>
    <row r="14" spans="1:22" ht="27.75" customHeight="1" thickTop="1" thickBot="1">
      <c r="A14" s="946"/>
      <c r="B14" s="411">
        <v>10</v>
      </c>
      <c r="C14" s="339" t="s">
        <v>335</v>
      </c>
      <c r="D14" s="418">
        <f>'TONG HOP'!R15</f>
        <v>0</v>
      </c>
      <c r="E14" s="332">
        <f>'TONG HOP'!R26</f>
        <v>0</v>
      </c>
      <c r="F14" s="420" t="str">
        <f>'TONG HOP'!R37</f>
        <v>C.BẢO VY</v>
      </c>
      <c r="G14" s="332" t="str">
        <f>'TONG HOP'!R48</f>
        <v>C.BẢO VY</v>
      </c>
      <c r="H14" s="419" t="str">
        <f>'TONG HOP'!R59</f>
        <v>T.XUÂN</v>
      </c>
      <c r="I14" s="332">
        <f>'TONG HOP'!R70</f>
        <v>0</v>
      </c>
      <c r="J14" s="939"/>
      <c r="K14" s="946"/>
      <c r="L14" s="411">
        <v>10</v>
      </c>
      <c r="M14" s="339" t="s">
        <v>335</v>
      </c>
      <c r="N14" s="337" t="e">
        <f>'TONG HOP'!#REF!</f>
        <v>#REF!</v>
      </c>
      <c r="O14" s="275" t="e">
        <f>'TONG HOP'!#REF!</f>
        <v>#REF!</v>
      </c>
      <c r="P14" s="428" t="e">
        <f>'TONG HOP'!#REF!</f>
        <v>#REF!</v>
      </c>
      <c r="Q14" s="275" t="e">
        <f>'TONG HOP'!#REF!</f>
        <v>#REF!</v>
      </c>
      <c r="R14" s="338" t="e">
        <f>'TONG HOP'!#REF!</f>
        <v>#REF!</v>
      </c>
      <c r="S14" s="275" t="e">
        <f>'TONG HOP'!#REF!</f>
        <v>#REF!</v>
      </c>
    </row>
    <row r="15" spans="1:22" s="407" customFormat="1" ht="35.1" customHeight="1">
      <c r="A15" s="936"/>
      <c r="B15" s="936"/>
      <c r="C15" s="936"/>
      <c r="D15" s="936"/>
      <c r="E15" s="936"/>
      <c r="F15" s="936"/>
      <c r="G15" s="936"/>
      <c r="H15" s="936"/>
      <c r="I15" s="936"/>
    </row>
    <row r="16" spans="1:22" s="409" customFormat="1" ht="30" customHeight="1">
      <c r="A16" s="948"/>
      <c r="B16" s="948"/>
      <c r="C16" s="948"/>
      <c r="D16" s="408"/>
      <c r="E16" s="949"/>
      <c r="F16" s="949"/>
      <c r="G16" s="949"/>
      <c r="H16" s="949"/>
      <c r="I16" s="949"/>
    </row>
    <row r="17" spans="1:9" s="407" customFormat="1" ht="24.95" customHeight="1">
      <c r="A17" s="314"/>
      <c r="B17" s="314"/>
      <c r="C17" s="314"/>
      <c r="D17" s="314"/>
      <c r="E17" s="314"/>
      <c r="F17" s="314"/>
      <c r="G17" s="314"/>
      <c r="H17" s="314"/>
      <c r="I17" s="314"/>
    </row>
    <row r="18" spans="1:9" s="407" customFormat="1" ht="24.95" customHeight="1">
      <c r="A18" s="944"/>
      <c r="B18" s="314"/>
      <c r="C18" s="240"/>
      <c r="D18" s="406"/>
      <c r="E18" s="314"/>
      <c r="F18" s="314"/>
      <c r="G18" s="314"/>
      <c r="H18" s="314"/>
      <c r="I18" s="314"/>
    </row>
    <row r="19" spans="1:9" s="407" customFormat="1" ht="24.95" customHeight="1">
      <c r="A19" s="944"/>
      <c r="B19" s="314"/>
      <c r="C19" s="240"/>
      <c r="D19" s="406"/>
      <c r="E19" s="314"/>
      <c r="F19" s="314"/>
      <c r="G19" s="314"/>
      <c r="H19" s="314"/>
      <c r="I19" s="314"/>
    </row>
    <row r="20" spans="1:9" s="407" customFormat="1" ht="24.95" customHeight="1">
      <c r="A20" s="944"/>
      <c r="B20" s="314"/>
      <c r="C20" s="240"/>
      <c r="D20" s="404"/>
      <c r="E20" s="314"/>
      <c r="F20" s="314"/>
      <c r="G20" s="314"/>
      <c r="H20" s="314"/>
      <c r="I20" s="405"/>
    </row>
    <row r="21" spans="1:9" s="407" customFormat="1" ht="24.95" customHeight="1">
      <c r="A21" s="944"/>
      <c r="B21" s="314"/>
      <c r="C21" s="240"/>
      <c r="D21" s="406"/>
      <c r="E21" s="405"/>
      <c r="F21" s="405"/>
      <c r="G21" s="405"/>
      <c r="H21" s="405"/>
      <c r="I21" s="314"/>
    </row>
    <row r="22" spans="1:9" s="407" customFormat="1" ht="24.95" customHeight="1">
      <c r="A22" s="944"/>
      <c r="B22" s="314"/>
      <c r="C22" s="240"/>
      <c r="D22" s="406"/>
      <c r="E22" s="314"/>
      <c r="F22" s="314"/>
      <c r="G22" s="314"/>
      <c r="H22" s="314"/>
      <c r="I22" s="314"/>
    </row>
    <row r="23" spans="1:9" s="407" customFormat="1" ht="24.95" customHeight="1">
      <c r="A23" s="944"/>
      <c r="B23" s="314"/>
      <c r="C23" s="240"/>
      <c r="D23" s="406"/>
      <c r="E23" s="314"/>
      <c r="F23" s="314"/>
      <c r="G23" s="314"/>
      <c r="H23" s="314"/>
      <c r="I23" s="314"/>
    </row>
    <row r="24" spans="1:9" s="407" customFormat="1" ht="24.95" customHeight="1">
      <c r="A24" s="944"/>
      <c r="B24" s="314"/>
      <c r="C24" s="240"/>
      <c r="D24" s="406"/>
      <c r="E24" s="314"/>
      <c r="F24" s="314"/>
      <c r="G24" s="314"/>
      <c r="H24" s="314"/>
      <c r="I24" s="314"/>
    </row>
    <row r="25" spans="1:9" s="407" customFormat="1" ht="24.95" customHeight="1">
      <c r="A25" s="944"/>
      <c r="B25" s="314"/>
      <c r="C25" s="240"/>
      <c r="D25" s="406"/>
      <c r="E25" s="314"/>
      <c r="F25" s="314"/>
      <c r="G25" s="314"/>
      <c r="H25" s="405"/>
      <c r="I25" s="314"/>
    </row>
    <row r="26" spans="1:9" s="407" customFormat="1" ht="24.95" customHeight="1">
      <c r="A26" s="944"/>
      <c r="B26" s="314"/>
      <c r="C26" s="240"/>
      <c r="D26" s="404"/>
      <c r="E26" s="405"/>
      <c r="F26" s="405"/>
      <c r="G26" s="405"/>
      <c r="H26" s="314"/>
      <c r="I26" s="405"/>
    </row>
    <row r="27" spans="1:9" s="407" customFormat="1" ht="24.95" customHeight="1">
      <c r="A27" s="944"/>
      <c r="B27" s="314"/>
      <c r="C27" s="240"/>
      <c r="D27" s="406"/>
      <c r="E27" s="314"/>
      <c r="F27" s="314"/>
      <c r="G27" s="314"/>
      <c r="H27" s="314"/>
      <c r="I27" s="314"/>
    </row>
    <row r="28" spans="1:9" s="407" customFormat="1" ht="17.100000000000001" customHeight="1"/>
    <row r="29" spans="1:9" ht="23.25" customHeight="1">
      <c r="F29" s="317"/>
      <c r="G29" s="318"/>
      <c r="H29" s="318"/>
      <c r="I29" s="317"/>
    </row>
    <row r="30" spans="1:9" ht="23.25" customHeight="1">
      <c r="F30" s="317"/>
      <c r="G30" s="318"/>
      <c r="H30" s="318"/>
      <c r="I30" s="317"/>
    </row>
    <row r="31" spans="1:9" ht="23.25" customHeight="1">
      <c r="F31" s="317"/>
      <c r="G31" s="318"/>
      <c r="H31" s="318"/>
      <c r="I31" s="317"/>
    </row>
    <row r="32" spans="1:9" ht="23.25" customHeight="1">
      <c r="F32" s="317"/>
      <c r="G32" s="319"/>
      <c r="H32" s="319"/>
      <c r="I32" s="317"/>
    </row>
    <row r="33" spans="6:9" s="310" customFormat="1" ht="23.25" customHeight="1">
      <c r="F33" s="317"/>
      <c r="G33" s="318"/>
      <c r="H33" s="318"/>
      <c r="I33" s="317"/>
    </row>
    <row r="34" spans="6:9" s="310" customFormat="1" ht="17.100000000000001" customHeight="1">
      <c r="F34" s="317"/>
      <c r="G34" s="317"/>
      <c r="H34" s="317"/>
      <c r="I34" s="317"/>
    </row>
    <row r="35" spans="6:9" s="310" customFormat="1" ht="17.100000000000001" customHeight="1">
      <c r="F35" s="317"/>
      <c r="G35" s="317"/>
      <c r="H35" s="317"/>
      <c r="I35" s="317"/>
    </row>
    <row r="36" spans="6:9" s="310" customFormat="1" ht="17.100000000000001" customHeight="1">
      <c r="F36" s="317"/>
      <c r="G36" s="317"/>
      <c r="H36" s="317"/>
      <c r="I36" s="317"/>
    </row>
    <row r="37" spans="6:9" s="310" customFormat="1" ht="17.100000000000001" customHeight="1"/>
    <row r="38" spans="6:9" s="310" customFormat="1" ht="17.100000000000001" customHeight="1"/>
    <row r="39" spans="6:9" s="310" customFormat="1" ht="17.100000000000001" customHeight="1"/>
    <row r="40" spans="6:9" s="310" customFormat="1" ht="17.100000000000001" customHeight="1"/>
    <row r="41" spans="6:9" s="310" customFormat="1" ht="17.100000000000001" customHeight="1"/>
    <row r="42" spans="6:9" s="310" customFormat="1" ht="17.100000000000001" customHeight="1"/>
    <row r="43" spans="6:9" s="310" customFormat="1" ht="17.100000000000001" customHeight="1"/>
    <row r="44" spans="6:9" s="310" customFormat="1" ht="17.100000000000001" customHeight="1"/>
    <row r="45" spans="6:9" s="310" customFormat="1" ht="17.100000000000001" customHeight="1"/>
    <row r="46" spans="6:9" s="310" customFormat="1" ht="17.100000000000001" customHeight="1"/>
    <row r="47" spans="6:9" s="310" customFormat="1" ht="17.100000000000001" customHeight="1"/>
    <row r="48" spans="6:9" s="310" customFormat="1" ht="17.100000000000001" customHeight="1"/>
    <row r="49" spans="17:17" ht="17.100000000000001" customHeight="1">
      <c r="Q49" s="310"/>
    </row>
    <row r="50" spans="17:17" ht="17.100000000000001" customHeight="1">
      <c r="Q50" s="310"/>
    </row>
    <row r="51" spans="17:17" ht="17.100000000000001" customHeight="1">
      <c r="Q51" s="310"/>
    </row>
    <row r="52" spans="17:17" ht="17.100000000000001" customHeight="1">
      <c r="Q52" s="310"/>
    </row>
    <row r="53" spans="17:17" ht="17.100000000000001" customHeight="1">
      <c r="Q53" s="310"/>
    </row>
    <row r="54" spans="17:17" ht="17.100000000000001" customHeight="1">
      <c r="Q54" s="310"/>
    </row>
    <row r="55" spans="17:17" ht="17.100000000000001" customHeight="1">
      <c r="Q55" s="310"/>
    </row>
    <row r="56" spans="17:17" ht="17.100000000000001" customHeight="1">
      <c r="Q56" s="310"/>
    </row>
    <row r="57" spans="17:17" ht="17.100000000000001" customHeight="1">
      <c r="Q57" s="310"/>
    </row>
    <row r="58" spans="17:17" ht="17.100000000000001" customHeight="1">
      <c r="Q58" s="310"/>
    </row>
    <row r="59" spans="17:17" ht="17.100000000000001" customHeight="1">
      <c r="Q59" s="310"/>
    </row>
    <row r="60" spans="17:17" ht="17.100000000000001" customHeight="1">
      <c r="Q60" s="310"/>
    </row>
    <row r="61" spans="17:17" ht="17.100000000000001" customHeight="1">
      <c r="Q61" s="310"/>
    </row>
    <row r="62" spans="17:17" ht="17.100000000000001" customHeight="1">
      <c r="Q62" s="310"/>
    </row>
    <row r="63" spans="17:17" ht="17.100000000000001" customHeight="1">
      <c r="Q63" s="310"/>
    </row>
    <row r="64" spans="17:17" ht="17.100000000000001" customHeight="1">
      <c r="Q64" s="310"/>
    </row>
    <row r="65" spans="17:17" ht="17.100000000000001" customHeight="1">
      <c r="Q65" s="310"/>
    </row>
    <row r="66" spans="17:17" ht="17.100000000000001" customHeight="1">
      <c r="Q66" s="310"/>
    </row>
    <row r="67" spans="17:17" ht="17.100000000000001" customHeight="1">
      <c r="Q67" s="310"/>
    </row>
    <row r="68" spans="17:17" ht="17.100000000000001" customHeight="1">
      <c r="Q68" s="310"/>
    </row>
    <row r="69" spans="17:17" ht="17.100000000000001" customHeight="1">
      <c r="Q69" s="310"/>
    </row>
    <row r="70" spans="17:17" ht="17.100000000000001" customHeight="1">
      <c r="Q70" s="310"/>
    </row>
    <row r="71" spans="17:17" ht="17.100000000000001" customHeight="1">
      <c r="Q71" s="310"/>
    </row>
    <row r="72" spans="17:17" ht="17.100000000000001" customHeight="1">
      <c r="Q72" s="310"/>
    </row>
    <row r="73" spans="17:17" ht="17.100000000000001" customHeight="1">
      <c r="Q73" s="310"/>
    </row>
    <row r="74" spans="17:17" ht="17.100000000000001" customHeight="1">
      <c r="Q74" s="310"/>
    </row>
    <row r="75" spans="17:17" ht="17.100000000000001" customHeight="1">
      <c r="Q75" s="310"/>
    </row>
    <row r="76" spans="17:17" ht="17.100000000000001" customHeight="1">
      <c r="Q76" s="310"/>
    </row>
    <row r="77" spans="17:17" ht="17.100000000000001" customHeight="1">
      <c r="Q77" s="310"/>
    </row>
    <row r="78" spans="17:17" ht="17.100000000000001" customHeight="1">
      <c r="Q78" s="310"/>
    </row>
    <row r="79" spans="17:17" ht="17.100000000000001" customHeight="1">
      <c r="Q79" s="310"/>
    </row>
    <row r="80" spans="17:17" ht="17.100000000000001" customHeight="1">
      <c r="Q80" s="310"/>
    </row>
    <row r="81" spans="17:17" ht="17.100000000000001" customHeight="1">
      <c r="Q81" s="310"/>
    </row>
    <row r="82" spans="17:17" ht="17.100000000000001" customHeight="1">
      <c r="Q82" s="310"/>
    </row>
    <row r="83" spans="17:17" ht="17.100000000000001" customHeight="1">
      <c r="Q83" s="310"/>
    </row>
    <row r="84" spans="17:17" ht="17.100000000000001" customHeight="1">
      <c r="Q84" s="310"/>
    </row>
    <row r="85" spans="17:17" ht="17.100000000000001" customHeight="1">
      <c r="Q85" s="310"/>
    </row>
    <row r="86" spans="17:17" ht="17.100000000000001" customHeight="1">
      <c r="Q86" s="310"/>
    </row>
    <row r="87" spans="17:17" ht="17.100000000000001" customHeight="1">
      <c r="Q87" s="310"/>
    </row>
    <row r="88" spans="17:17" ht="17.100000000000001" customHeight="1">
      <c r="Q88" s="310"/>
    </row>
    <row r="89" spans="17:17" ht="17.100000000000001" customHeight="1">
      <c r="Q89" s="310"/>
    </row>
    <row r="90" spans="17:17" ht="17.100000000000001" customHeight="1">
      <c r="Q90" s="310"/>
    </row>
    <row r="91" spans="17:17" ht="17.100000000000001" customHeight="1">
      <c r="Q91" s="310"/>
    </row>
    <row r="92" spans="17:17" ht="17.100000000000001" customHeight="1">
      <c r="Q92" s="310"/>
    </row>
    <row r="93" spans="17:17" ht="17.100000000000001" customHeight="1">
      <c r="Q93" s="310"/>
    </row>
    <row r="94" spans="17:17" ht="17.100000000000001" customHeight="1">
      <c r="Q94" s="310"/>
    </row>
    <row r="95" spans="17:17" ht="17.100000000000001" customHeight="1">
      <c r="Q95" s="310"/>
    </row>
    <row r="96" spans="17:17" ht="17.100000000000001" customHeight="1">
      <c r="Q96" s="310"/>
    </row>
    <row r="97" spans="17:17" ht="17.100000000000001" customHeight="1">
      <c r="Q97" s="310"/>
    </row>
    <row r="98" spans="17:17" ht="17.100000000000001" customHeight="1">
      <c r="Q98" s="310"/>
    </row>
    <row r="99" spans="17:17" ht="17.100000000000001" customHeight="1">
      <c r="Q99" s="310"/>
    </row>
    <row r="100" spans="17:17" ht="17.100000000000001" customHeight="1">
      <c r="Q100" s="310"/>
    </row>
    <row r="101" spans="17:17" ht="17.100000000000001" customHeight="1">
      <c r="Q101" s="310"/>
    </row>
    <row r="102" spans="17:17" ht="17.100000000000001" customHeight="1">
      <c r="Q102" s="310"/>
    </row>
    <row r="103" spans="17:17" ht="17.100000000000001" customHeight="1">
      <c r="Q103" s="310"/>
    </row>
    <row r="104" spans="17:17" ht="17.100000000000001" customHeight="1">
      <c r="Q104" s="310"/>
    </row>
    <row r="105" spans="17:17" ht="17.100000000000001" customHeight="1">
      <c r="Q105" s="310"/>
    </row>
    <row r="106" spans="17:17" ht="17.100000000000001" customHeight="1">
      <c r="Q106" s="310"/>
    </row>
    <row r="107" spans="17:17" ht="17.100000000000001" customHeight="1">
      <c r="Q107" s="310"/>
    </row>
    <row r="108" spans="17:17" ht="17.100000000000001" customHeight="1">
      <c r="Q108" s="310"/>
    </row>
    <row r="109" spans="17:17" ht="17.100000000000001" customHeight="1">
      <c r="Q109" s="310"/>
    </row>
    <row r="110" spans="17:17" ht="17.100000000000001" customHeight="1">
      <c r="Q110" s="310"/>
    </row>
    <row r="111" spans="17:17" ht="17.100000000000001" customHeight="1">
      <c r="Q111" s="310"/>
    </row>
    <row r="112" spans="17:17" ht="17.100000000000001" customHeight="1">
      <c r="Q112" s="310"/>
    </row>
    <row r="113" spans="17:17" ht="17.100000000000001" customHeight="1">
      <c r="Q113" s="310"/>
    </row>
    <row r="114" spans="17:17" ht="17.100000000000001" customHeight="1">
      <c r="Q114" s="310"/>
    </row>
    <row r="115" spans="17:17" ht="17.100000000000001" customHeight="1">
      <c r="Q115" s="310"/>
    </row>
    <row r="116" spans="17:17" ht="17.100000000000001" customHeight="1">
      <c r="Q116" s="310"/>
    </row>
    <row r="117" spans="17:17" ht="17.100000000000001" customHeight="1">
      <c r="Q117" s="310"/>
    </row>
    <row r="118" spans="17:17" ht="17.100000000000001" customHeight="1">
      <c r="Q118" s="310"/>
    </row>
    <row r="119" spans="17:17" ht="17.100000000000001" customHeight="1">
      <c r="Q119" s="310"/>
    </row>
    <row r="120" spans="17:17" ht="17.100000000000001" customHeight="1">
      <c r="Q120" s="310"/>
    </row>
    <row r="121" spans="17:17" ht="17.100000000000001" customHeight="1">
      <c r="Q121" s="310"/>
    </row>
    <row r="122" spans="17:17" ht="17.100000000000001" customHeight="1">
      <c r="Q122" s="310"/>
    </row>
    <row r="123" spans="17:17" ht="17.100000000000001" customHeight="1">
      <c r="Q123" s="310"/>
    </row>
    <row r="124" spans="17:17" ht="17.100000000000001" customHeight="1">
      <c r="Q124" s="310"/>
    </row>
    <row r="125" spans="17:17" ht="17.100000000000001" customHeight="1">
      <c r="Q125" s="310"/>
    </row>
    <row r="126" spans="17:17" ht="17.100000000000001" customHeight="1">
      <c r="Q126" s="310"/>
    </row>
    <row r="127" spans="17:17" ht="17.100000000000001" customHeight="1">
      <c r="Q127" s="310"/>
    </row>
    <row r="128" spans="17:17" ht="17.100000000000001" customHeight="1">
      <c r="Q128" s="310"/>
    </row>
    <row r="129" spans="17:17" ht="17.100000000000001" customHeight="1">
      <c r="Q129" s="310"/>
    </row>
    <row r="130" spans="17:17" ht="17.100000000000001" customHeight="1">
      <c r="Q130" s="310"/>
    </row>
    <row r="131" spans="17:17" ht="17.100000000000001" customHeight="1">
      <c r="Q131" s="310"/>
    </row>
    <row r="132" spans="17:17" ht="17.100000000000001" customHeight="1">
      <c r="Q132" s="310"/>
    </row>
    <row r="133" spans="17:17" ht="17.100000000000001" customHeight="1">
      <c r="Q133" s="310"/>
    </row>
    <row r="134" spans="17:17" ht="17.100000000000001" customHeight="1">
      <c r="Q134" s="310"/>
    </row>
    <row r="135" spans="17:17" ht="17.100000000000001" customHeight="1">
      <c r="Q135" s="310"/>
    </row>
    <row r="136" spans="17:17" ht="17.100000000000001" customHeight="1">
      <c r="Q136" s="310"/>
    </row>
    <row r="137" spans="17:17" ht="17.100000000000001" customHeight="1">
      <c r="Q137" s="310"/>
    </row>
    <row r="138" spans="17:17" ht="17.100000000000001" customHeight="1">
      <c r="Q138" s="310"/>
    </row>
    <row r="139" spans="17:17" ht="17.100000000000001" customHeight="1">
      <c r="Q139" s="310"/>
    </row>
    <row r="140" spans="17:17" ht="17.100000000000001" customHeight="1">
      <c r="Q140" s="310"/>
    </row>
    <row r="141" spans="17:17" ht="17.100000000000001" customHeight="1">
      <c r="Q141" s="310"/>
    </row>
    <row r="142" spans="17:17" ht="17.100000000000001" customHeight="1">
      <c r="Q142" s="310"/>
    </row>
    <row r="143" spans="17:17" ht="17.100000000000001" customHeight="1">
      <c r="Q143" s="310"/>
    </row>
    <row r="144" spans="17:17" ht="17.100000000000001" customHeight="1">
      <c r="Q144" s="310"/>
    </row>
    <row r="145" spans="17:17" ht="17.100000000000001" customHeight="1">
      <c r="Q145" s="310"/>
    </row>
    <row r="146" spans="17:17" ht="17.100000000000001" customHeight="1">
      <c r="Q146" s="310"/>
    </row>
    <row r="147" spans="17:17" ht="17.100000000000001" customHeight="1">
      <c r="Q147" s="310"/>
    </row>
    <row r="148" spans="17:17" ht="17.100000000000001" customHeight="1">
      <c r="Q148" s="310"/>
    </row>
    <row r="149" spans="17:17" ht="17.100000000000001" customHeight="1">
      <c r="Q149" s="310"/>
    </row>
    <row r="150" spans="17:17" ht="17.100000000000001" customHeight="1">
      <c r="Q150" s="310"/>
    </row>
    <row r="151" spans="17:17" ht="17.100000000000001" customHeight="1">
      <c r="Q151" s="310"/>
    </row>
    <row r="152" spans="17:17" ht="17.100000000000001" customHeight="1">
      <c r="Q152" s="310"/>
    </row>
    <row r="153" spans="17:17" ht="17.100000000000001" customHeight="1">
      <c r="Q153" s="310"/>
    </row>
    <row r="154" spans="17:17" ht="17.100000000000001" customHeight="1">
      <c r="Q154" s="310"/>
    </row>
    <row r="155" spans="17:17" ht="17.100000000000001" customHeight="1">
      <c r="Q155" s="310"/>
    </row>
    <row r="156" spans="17:17" ht="17.100000000000001" customHeight="1">
      <c r="Q156" s="310"/>
    </row>
    <row r="157" spans="17:17" ht="17.100000000000001" customHeight="1">
      <c r="Q157" s="310"/>
    </row>
    <row r="158" spans="17:17" ht="17.100000000000001" customHeight="1">
      <c r="Q158" s="310"/>
    </row>
    <row r="159" spans="17:17" ht="17.100000000000001" customHeight="1">
      <c r="Q159" s="310"/>
    </row>
    <row r="160" spans="17:17" ht="17.100000000000001" customHeight="1">
      <c r="Q160" s="310"/>
    </row>
    <row r="161" spans="17:17" ht="17.100000000000001" customHeight="1">
      <c r="Q161" s="310"/>
    </row>
    <row r="162" spans="17:17" ht="17.100000000000001" customHeight="1">
      <c r="Q162" s="310"/>
    </row>
    <row r="163" spans="17:17" ht="17.100000000000001" customHeight="1">
      <c r="Q163" s="310"/>
    </row>
    <row r="164" spans="17:17" ht="17.100000000000001" customHeight="1">
      <c r="Q164" s="310"/>
    </row>
    <row r="165" spans="17:17" ht="17.100000000000001" customHeight="1">
      <c r="Q165" s="310"/>
    </row>
    <row r="166" spans="17:17" ht="17.100000000000001" customHeight="1">
      <c r="Q166" s="310"/>
    </row>
    <row r="167" spans="17:17" ht="17.100000000000001" customHeight="1">
      <c r="Q167" s="310"/>
    </row>
    <row r="168" spans="17:17" ht="17.100000000000001" customHeight="1">
      <c r="Q168" s="310"/>
    </row>
    <row r="169" spans="17:17" ht="17.100000000000001" customHeight="1">
      <c r="Q169" s="310"/>
    </row>
    <row r="170" spans="17:17" ht="17.100000000000001" customHeight="1">
      <c r="Q170" s="310"/>
    </row>
    <row r="171" spans="17:17" ht="17.100000000000001" customHeight="1">
      <c r="Q171" s="310"/>
    </row>
    <row r="172" spans="17:17" ht="17.100000000000001" customHeight="1">
      <c r="Q172" s="310"/>
    </row>
    <row r="173" spans="17:17" ht="17.100000000000001" customHeight="1">
      <c r="Q173" s="310"/>
    </row>
    <row r="174" spans="17:17" ht="17.100000000000001" customHeight="1">
      <c r="Q174" s="310"/>
    </row>
    <row r="175" spans="17:17" ht="17.100000000000001" customHeight="1">
      <c r="Q175" s="310"/>
    </row>
    <row r="176" spans="17:17" ht="17.100000000000001" customHeight="1">
      <c r="Q176" s="310"/>
    </row>
    <row r="177" spans="17:17" ht="17.100000000000001" customHeight="1">
      <c r="Q177" s="310"/>
    </row>
    <row r="178" spans="17:17" ht="17.100000000000001" customHeight="1">
      <c r="Q178" s="310"/>
    </row>
    <row r="179" spans="17:17" ht="17.100000000000001" customHeight="1">
      <c r="Q179" s="310"/>
    </row>
    <row r="180" spans="17:17" ht="17.100000000000001" customHeight="1">
      <c r="Q180" s="310"/>
    </row>
    <row r="181" spans="17:17" ht="17.100000000000001" customHeight="1">
      <c r="Q181" s="310"/>
    </row>
    <row r="182" spans="17:17" ht="17.100000000000001" customHeight="1">
      <c r="Q182" s="310"/>
    </row>
    <row r="183" spans="17:17" ht="17.100000000000001" customHeight="1">
      <c r="Q183" s="310"/>
    </row>
    <row r="184" spans="17:17" ht="17.100000000000001" customHeight="1">
      <c r="Q184" s="310"/>
    </row>
    <row r="185" spans="17:17" ht="17.100000000000001" customHeight="1">
      <c r="Q185" s="310"/>
    </row>
    <row r="186" spans="17:17" ht="17.100000000000001" customHeight="1">
      <c r="Q186" s="310"/>
    </row>
    <row r="187" spans="17:17" ht="17.100000000000001" customHeight="1">
      <c r="Q187" s="310"/>
    </row>
    <row r="188" spans="17:17" ht="17.100000000000001" customHeight="1">
      <c r="Q188" s="310"/>
    </row>
    <row r="189" spans="17:17" ht="17.100000000000001" customHeight="1">
      <c r="Q189" s="310"/>
    </row>
    <row r="190" spans="17:17" ht="17.100000000000001" customHeight="1">
      <c r="Q190" s="310"/>
    </row>
    <row r="191" spans="17:17" ht="17.100000000000001" customHeight="1">
      <c r="Q191" s="310"/>
    </row>
    <row r="192" spans="17:17" ht="17.100000000000001" customHeight="1">
      <c r="Q192" s="310"/>
    </row>
    <row r="193" spans="17:17" ht="17.100000000000001" customHeight="1">
      <c r="Q193" s="310"/>
    </row>
    <row r="194" spans="17:17" ht="17.100000000000001" customHeight="1">
      <c r="Q194" s="310"/>
    </row>
    <row r="195" spans="17:17" ht="17.100000000000001" customHeight="1">
      <c r="Q195" s="310"/>
    </row>
    <row r="196" spans="17:17" ht="17.100000000000001" customHeight="1">
      <c r="Q196" s="310"/>
    </row>
    <row r="197" spans="17:17" ht="17.100000000000001" customHeight="1">
      <c r="Q197" s="310"/>
    </row>
    <row r="198" spans="17:17" ht="17.100000000000001" customHeight="1">
      <c r="Q198" s="310"/>
    </row>
    <row r="199" spans="17:17" ht="17.100000000000001" customHeight="1">
      <c r="Q199" s="310"/>
    </row>
    <row r="200" spans="17:17" ht="17.100000000000001" customHeight="1">
      <c r="Q200" s="310"/>
    </row>
    <row r="201" spans="17:17" ht="17.100000000000001" customHeight="1">
      <c r="Q201" s="310"/>
    </row>
    <row r="202" spans="17:17" ht="17.100000000000001" customHeight="1">
      <c r="Q202" s="310"/>
    </row>
    <row r="203" spans="17:17" ht="17.100000000000001" customHeight="1">
      <c r="Q203" s="310"/>
    </row>
    <row r="204" spans="17:17" ht="17.100000000000001" customHeight="1">
      <c r="Q204" s="310"/>
    </row>
    <row r="205" spans="17:17" ht="17.100000000000001" customHeight="1">
      <c r="Q205" s="310"/>
    </row>
    <row r="206" spans="17:17" ht="17.100000000000001" customHeight="1">
      <c r="Q206" s="310"/>
    </row>
    <row r="207" spans="17:17" ht="17.100000000000001" customHeight="1">
      <c r="Q207" s="310"/>
    </row>
    <row r="208" spans="17:17" ht="17.100000000000001" customHeight="1">
      <c r="Q208" s="310"/>
    </row>
    <row r="209" spans="17:17" ht="17.100000000000001" customHeight="1">
      <c r="Q209" s="310"/>
    </row>
    <row r="210" spans="17:17" ht="17.100000000000001" customHeight="1">
      <c r="Q210" s="310"/>
    </row>
    <row r="211" spans="17:17" ht="17.100000000000001" customHeight="1">
      <c r="Q211" s="310"/>
    </row>
  </sheetData>
  <mergeCells count="17">
    <mergeCell ref="A23:A27"/>
    <mergeCell ref="A10:A14"/>
    <mergeCell ref="K2:S2"/>
    <mergeCell ref="K10:K14"/>
    <mergeCell ref="A2:I2"/>
    <mergeCell ref="A16:C16"/>
    <mergeCell ref="A18:A22"/>
    <mergeCell ref="A5:A9"/>
    <mergeCell ref="E16:I16"/>
    <mergeCell ref="A3:C3"/>
    <mergeCell ref="K3:M3"/>
    <mergeCell ref="E3:I3"/>
    <mergeCell ref="K5:K9"/>
    <mergeCell ref="A15:I15"/>
    <mergeCell ref="J3:J14"/>
    <mergeCell ref="O3:S3"/>
    <mergeCell ref="A1:S1"/>
  </mergeCells>
  <phoneticPr fontId="32" type="noConversion"/>
  <pageMargins left="0.21" right="0" top="0.12" bottom="0" header="0.15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N274"/>
  <sheetViews>
    <sheetView tabSelected="1" topLeftCell="M1" zoomScaleNormal="100" workbookViewId="0">
      <pane ySplit="1" topLeftCell="A53" activePane="bottomLeft" state="frozen"/>
      <selection pane="bottomLeft" activeCell="V2" sqref="V1:V1048576"/>
    </sheetView>
  </sheetViews>
  <sheetFormatPr defaultRowHeight="15"/>
  <cols>
    <col min="1" max="1" width="3.42578125" style="243" customWidth="1"/>
    <col min="2" max="2" width="4.85546875" style="258" customWidth="1"/>
    <col min="3" max="3" width="4.85546875" style="432" customWidth="1"/>
    <col min="4" max="4" width="10.85546875" style="259" customWidth="1"/>
    <col min="5" max="10" width="12.5703125" style="243" customWidth="1"/>
    <col min="11" max="11" width="13.140625" style="245" hidden="1" customWidth="1"/>
    <col min="12" max="12" width="2.5703125" style="476" customWidth="1"/>
    <col min="13" max="13" width="4.85546875" style="258" customWidth="1"/>
    <col min="14" max="14" width="4.85546875" style="432" customWidth="1"/>
    <col min="15" max="15" width="10.85546875" style="259" customWidth="1"/>
    <col min="16" max="18" width="12.5703125" style="260" customWidth="1"/>
    <col min="19" max="21" width="12.5703125" style="243" customWidth="1"/>
    <col min="22" max="22" width="12" style="243" hidden="1" customWidth="1"/>
    <col min="23" max="16384" width="9.140625" style="243"/>
  </cols>
  <sheetData>
    <row r="1" spans="1:40" s="230" customFormat="1" ht="47.25" customHeight="1">
      <c r="A1" s="991" t="s">
        <v>371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91"/>
      <c r="M1" s="991"/>
      <c r="N1" s="991"/>
      <c r="O1" s="991"/>
      <c r="P1" s="991"/>
      <c r="Q1" s="991"/>
      <c r="R1" s="991"/>
      <c r="S1" s="991"/>
      <c r="T1" s="991"/>
      <c r="U1" s="991"/>
      <c r="V1" s="991"/>
      <c r="W1" s="748"/>
      <c r="X1" s="748"/>
      <c r="Y1" s="748"/>
      <c r="Z1" s="748"/>
      <c r="AA1" s="748"/>
      <c r="AB1" s="748"/>
      <c r="AC1" s="748"/>
      <c r="AD1" s="748"/>
      <c r="AE1" s="748"/>
      <c r="AF1" s="748"/>
      <c r="AG1" s="748"/>
      <c r="AH1" s="748"/>
      <c r="AI1" s="748"/>
      <c r="AJ1" s="748"/>
      <c r="AK1" s="748"/>
      <c r="AL1" s="748"/>
      <c r="AM1" s="748"/>
      <c r="AN1" s="748"/>
    </row>
    <row r="2" spans="1:40" s="230" customFormat="1" ht="41.25" customHeight="1" thickBot="1">
      <c r="B2" s="231"/>
      <c r="C2" s="430"/>
      <c r="D2" s="232"/>
      <c r="E2" s="231"/>
      <c r="F2" s="231"/>
      <c r="G2" s="233"/>
      <c r="H2" s="233"/>
      <c r="I2" s="962" t="s">
        <v>393</v>
      </c>
      <c r="J2" s="962"/>
      <c r="K2" s="962"/>
      <c r="L2" s="962"/>
      <c r="M2" s="962"/>
      <c r="N2" s="962"/>
      <c r="O2" s="962"/>
      <c r="P2" s="233"/>
      <c r="Q2" s="233"/>
      <c r="R2" s="231"/>
      <c r="S2" s="231"/>
      <c r="T2" s="231"/>
      <c r="U2" s="231"/>
    </row>
    <row r="3" spans="1:40" s="234" customFormat="1" ht="22.5" customHeight="1" thickBot="1">
      <c r="B3" s="972" t="s">
        <v>482</v>
      </c>
      <c r="C3" s="972"/>
      <c r="D3" s="972"/>
      <c r="E3" s="972"/>
      <c r="F3" s="972"/>
      <c r="G3" s="972"/>
      <c r="H3" s="972"/>
      <c r="I3" s="972"/>
      <c r="J3" s="972"/>
      <c r="K3" s="360"/>
      <c r="L3" s="469"/>
      <c r="M3" s="973" t="str">
        <f>B3</f>
        <v>ÁP DỤNG TỪ NGÀY 22/04/2019</v>
      </c>
      <c r="N3" s="973"/>
      <c r="O3" s="973"/>
      <c r="P3" s="973"/>
      <c r="Q3" s="973"/>
      <c r="R3" s="973"/>
      <c r="S3" s="973"/>
      <c r="T3" s="973"/>
      <c r="U3" s="973"/>
    </row>
    <row r="4" spans="1:40" s="235" customFormat="1" ht="24.75" customHeight="1">
      <c r="B4" s="974" t="s">
        <v>19</v>
      </c>
      <c r="C4" s="975"/>
      <c r="D4" s="976" t="str">
        <f>'TONG HOP'!E5</f>
        <v>T16OTO</v>
      </c>
      <c r="E4" s="977"/>
      <c r="F4" s="955" t="s">
        <v>408</v>
      </c>
      <c r="G4" s="956"/>
      <c r="H4" s="956"/>
      <c r="I4" s="956"/>
      <c r="J4" s="956"/>
      <c r="K4" s="957"/>
      <c r="L4" s="981"/>
      <c r="M4" s="963" t="s">
        <v>19</v>
      </c>
      <c r="N4" s="964"/>
      <c r="O4" s="965" t="str">
        <f>'TONG HOP'!F5</f>
        <v>C16OTO1</v>
      </c>
      <c r="P4" s="966"/>
      <c r="Q4" s="955" t="s">
        <v>409</v>
      </c>
      <c r="R4" s="956"/>
      <c r="S4" s="956"/>
      <c r="T4" s="956"/>
      <c r="U4" s="956"/>
      <c r="V4" s="957"/>
    </row>
    <row r="5" spans="1:40" s="236" customFormat="1" ht="19.5" customHeight="1">
      <c r="B5" s="482" t="s">
        <v>20</v>
      </c>
      <c r="C5" s="438" t="s">
        <v>21</v>
      </c>
      <c r="D5" s="437" t="s">
        <v>22</v>
      </c>
      <c r="E5" s="439" t="s">
        <v>23</v>
      </c>
      <c r="F5" s="439" t="s">
        <v>24</v>
      </c>
      <c r="G5" s="439" t="s">
        <v>25</v>
      </c>
      <c r="H5" s="439" t="s">
        <v>26</v>
      </c>
      <c r="I5" s="439" t="s">
        <v>27</v>
      </c>
      <c r="J5" s="439" t="s">
        <v>49</v>
      </c>
      <c r="K5" s="796" t="s">
        <v>347</v>
      </c>
      <c r="L5" s="981"/>
      <c r="M5" s="659" t="s">
        <v>20</v>
      </c>
      <c r="N5" s="452" t="s">
        <v>21</v>
      </c>
      <c r="O5" s="451" t="s">
        <v>22</v>
      </c>
      <c r="P5" s="749" t="s">
        <v>23</v>
      </c>
      <c r="Q5" s="750" t="s">
        <v>24</v>
      </c>
      <c r="R5" s="750" t="s">
        <v>25</v>
      </c>
      <c r="S5" s="750" t="s">
        <v>26</v>
      </c>
      <c r="T5" s="750" t="s">
        <v>27</v>
      </c>
      <c r="U5" s="751" t="s">
        <v>28</v>
      </c>
      <c r="V5" s="751" t="s">
        <v>395</v>
      </c>
    </row>
    <row r="6" spans="1:40" s="237" customFormat="1" ht="19.5" customHeight="1">
      <c r="B6" s="982" t="s">
        <v>29</v>
      </c>
      <c r="C6" s="441">
        <v>1</v>
      </c>
      <c r="D6" s="442" t="s">
        <v>383</v>
      </c>
      <c r="E6" s="349">
        <f>'TONG HOP'!E6</f>
        <v>0</v>
      </c>
      <c r="F6" s="350">
        <f>'TONG HOP'!E17</f>
        <v>0</v>
      </c>
      <c r="G6" s="351">
        <f>'TONG HOP'!E28</f>
        <v>0</v>
      </c>
      <c r="H6" s="350">
        <f>'TONG HOP'!E39</f>
        <v>0</v>
      </c>
      <c r="I6" s="351">
        <f>'TONG HOP'!E50</f>
        <v>0</v>
      </c>
      <c r="J6" s="660">
        <f>'TONG HOP'!E61</f>
        <v>0</v>
      </c>
      <c r="K6" s="484"/>
      <c r="L6" s="981"/>
      <c r="M6" s="969" t="s">
        <v>29</v>
      </c>
      <c r="N6" s="445">
        <v>1</v>
      </c>
      <c r="O6" s="442" t="s">
        <v>383</v>
      </c>
      <c r="P6" s="349">
        <f>'TONG HOP'!F6</f>
        <v>0</v>
      </c>
      <c r="Q6" s="350" t="str">
        <f>'TONG HOP'!F17</f>
        <v>BD SC HT ĐHKK</v>
      </c>
      <c r="R6" s="351">
        <f>'TONG HOP'!F28</f>
        <v>0</v>
      </c>
      <c r="S6" s="350" t="str">
        <f>'TONG HOP'!F39</f>
        <v>BD SC HT ĐHKK</v>
      </c>
      <c r="T6" s="351" t="str">
        <f>'TONG HOP'!F50</f>
        <v>BD SC HT ĐHKK</v>
      </c>
      <c r="U6" s="660">
        <f>'TONG HOP'!F61</f>
        <v>0</v>
      </c>
      <c r="V6" s="660"/>
    </row>
    <row r="7" spans="1:40" s="237" customFormat="1" ht="19.5" customHeight="1" thickBot="1">
      <c r="B7" s="967"/>
      <c r="C7" s="443">
        <v>2</v>
      </c>
      <c r="D7" s="444" t="s">
        <v>384</v>
      </c>
      <c r="E7" s="352">
        <f>'TONG HOP'!E7</f>
        <v>0</v>
      </c>
      <c r="F7" s="305">
        <f>'TONG HOP'!E18</f>
        <v>0</v>
      </c>
      <c r="G7" s="353">
        <f>'TONG HOP'!E29</f>
        <v>0</v>
      </c>
      <c r="H7" s="305">
        <f>'TONG HOP'!E40</f>
        <v>0</v>
      </c>
      <c r="I7" s="353">
        <f>'TONG HOP'!E51</f>
        <v>0</v>
      </c>
      <c r="J7" s="661">
        <f>'TONG HOP'!E62</f>
        <v>0</v>
      </c>
      <c r="K7" s="484"/>
      <c r="L7" s="981"/>
      <c r="M7" s="969"/>
      <c r="N7" s="443">
        <v>2</v>
      </c>
      <c r="O7" s="444" t="s">
        <v>384</v>
      </c>
      <c r="P7" s="352">
        <f>'TONG HOP'!F7</f>
        <v>0</v>
      </c>
      <c r="Q7" s="305" t="str">
        <f>'TONG HOP'!F18</f>
        <v>TRÊN Ô TÔ</v>
      </c>
      <c r="R7" s="353">
        <f>'TONG HOP'!F29</f>
        <v>0</v>
      </c>
      <c r="S7" s="305" t="str">
        <f>'TONG HOP'!F40</f>
        <v>TRÊN Ô TÔ</v>
      </c>
      <c r="T7" s="353" t="str">
        <f>'TONG HOP'!F51</f>
        <v>TRÊN Ô TÔ</v>
      </c>
      <c r="U7" s="661">
        <f>'TONG HOP'!F62</f>
        <v>0</v>
      </c>
      <c r="V7" s="661"/>
    </row>
    <row r="8" spans="1:40" s="237" customFormat="1" ht="19.5" customHeight="1" thickTop="1">
      <c r="B8" s="967"/>
      <c r="C8" s="445">
        <v>3</v>
      </c>
      <c r="D8" s="446" t="s">
        <v>385</v>
      </c>
      <c r="E8" s="684">
        <f>'TONG HOP'!E8</f>
        <v>0</v>
      </c>
      <c r="F8" s="305">
        <f>'TONG HOP'!E19</f>
        <v>0</v>
      </c>
      <c r="G8" s="692">
        <f>'TONG HOP'!E30</f>
        <v>0</v>
      </c>
      <c r="H8" s="679">
        <f>'TONG HOP'!E41</f>
        <v>0</v>
      </c>
      <c r="I8" s="692">
        <f>'TONG HOP'!E52</f>
        <v>0</v>
      </c>
      <c r="J8" s="661">
        <f>'TONG HOP'!E63</f>
        <v>0</v>
      </c>
      <c r="K8" s="484"/>
      <c r="L8" s="981"/>
      <c r="M8" s="969"/>
      <c r="N8" s="445">
        <v>3</v>
      </c>
      <c r="O8" s="446" t="s">
        <v>385</v>
      </c>
      <c r="P8" s="684">
        <f>'TONG HOP'!F8</f>
        <v>0</v>
      </c>
      <c r="Q8" s="305">
        <f>'TONG HOP'!F19</f>
        <v>0</v>
      </c>
      <c r="R8" s="692">
        <f>'TONG HOP'!F30</f>
        <v>0</v>
      </c>
      <c r="S8" s="679">
        <f>'TONG HOP'!F41</f>
        <v>0</v>
      </c>
      <c r="T8" s="692">
        <f>'TONG HOP'!F52</f>
        <v>0</v>
      </c>
      <c r="U8" s="696">
        <f>'TONG HOP'!F63</f>
        <v>0</v>
      </c>
      <c r="V8" s="695"/>
    </row>
    <row r="9" spans="1:40" s="238" customFormat="1" ht="19.5" customHeight="1">
      <c r="B9" s="967"/>
      <c r="C9" s="445">
        <v>4</v>
      </c>
      <c r="D9" s="446" t="s">
        <v>381</v>
      </c>
      <c r="E9" s="461">
        <f>'TONG HOP'!E9</f>
        <v>0</v>
      </c>
      <c r="F9" s="462">
        <f>'TONG HOP'!E20</f>
        <v>0</v>
      </c>
      <c r="G9" s="254">
        <f>'TONG HOP'!E31</f>
        <v>0</v>
      </c>
      <c r="H9" s="462">
        <f>'TONG HOP'!E42</f>
        <v>0</v>
      </c>
      <c r="I9" s="254">
        <f>'TONG HOP'!E53</f>
        <v>0</v>
      </c>
      <c r="J9" s="661">
        <f>'TONG HOP'!E64</f>
        <v>0</v>
      </c>
      <c r="K9" s="485"/>
      <c r="L9" s="981"/>
      <c r="M9" s="969"/>
      <c r="N9" s="445">
        <v>4</v>
      </c>
      <c r="O9" s="446" t="s">
        <v>381</v>
      </c>
      <c r="P9" s="461">
        <f>'TONG HOP'!F9</f>
        <v>0</v>
      </c>
      <c r="Q9" s="462" t="str">
        <f>'TONG HOP'!F20</f>
        <v>X.ĐIỆN</v>
      </c>
      <c r="R9" s="254">
        <f>'TONG HOP'!F31</f>
        <v>0</v>
      </c>
      <c r="S9" s="462" t="str">
        <f>'TONG HOP'!F42</f>
        <v>X.ĐIỆN</v>
      </c>
      <c r="T9" s="254" t="str">
        <f>'TONG HOP'!F53</f>
        <v>X.ĐIỆN</v>
      </c>
      <c r="U9" s="662">
        <f>'TONG HOP'!F64</f>
        <v>0</v>
      </c>
      <c r="V9" s="662"/>
    </row>
    <row r="10" spans="1:40" s="237" customFormat="1" ht="19.5" customHeight="1" thickBot="1">
      <c r="B10" s="968"/>
      <c r="C10" s="443">
        <v>5</v>
      </c>
      <c r="D10" s="444" t="s">
        <v>382</v>
      </c>
      <c r="E10" s="354">
        <f>'TONG HOP'!E10</f>
        <v>0</v>
      </c>
      <c r="F10" s="355">
        <f>'TONG HOP'!E21</f>
        <v>0</v>
      </c>
      <c r="G10" s="356">
        <f>'TONG HOP'!E32</f>
        <v>0</v>
      </c>
      <c r="H10" s="355">
        <f>'TONG HOP'!E43</f>
        <v>0</v>
      </c>
      <c r="I10" s="356">
        <f>'TONG HOP'!E54</f>
        <v>0</v>
      </c>
      <c r="J10" s="663">
        <f>'TONG HOP'!E65</f>
        <v>0</v>
      </c>
      <c r="K10" s="486"/>
      <c r="L10" s="981"/>
      <c r="M10" s="970"/>
      <c r="N10" s="443">
        <v>5</v>
      </c>
      <c r="O10" s="444" t="s">
        <v>382</v>
      </c>
      <c r="P10" s="354">
        <f>'TONG HOP'!F10</f>
        <v>0</v>
      </c>
      <c r="Q10" s="355" t="str">
        <f>'TONG HOP'!F21</f>
        <v>T.LÂN</v>
      </c>
      <c r="R10" s="356">
        <f>'TONG HOP'!F32</f>
        <v>0</v>
      </c>
      <c r="S10" s="355" t="str">
        <f>'TONG HOP'!F43</f>
        <v>T.LÂN</v>
      </c>
      <c r="T10" s="356" t="str">
        <f>'TONG HOP'!F54</f>
        <v>T.LÂN</v>
      </c>
      <c r="U10" s="663">
        <f>'TONG HOP'!F65</f>
        <v>0</v>
      </c>
      <c r="V10" s="663"/>
    </row>
    <row r="11" spans="1:40" s="237" customFormat="1" ht="19.5" customHeight="1" thickTop="1">
      <c r="B11" s="967" t="s">
        <v>30</v>
      </c>
      <c r="C11" s="445">
        <v>6</v>
      </c>
      <c r="D11" s="446" t="s">
        <v>331</v>
      </c>
      <c r="E11" s="352">
        <f>'TONG HOP'!E11</f>
        <v>0</v>
      </c>
      <c r="F11" s="658">
        <f>'TONG HOP'!E22</f>
        <v>0</v>
      </c>
      <c r="G11" s="353">
        <f>'TONG HOP'!E33</f>
        <v>0</v>
      </c>
      <c r="H11" s="305">
        <f>'TONG HOP'!E44</f>
        <v>0</v>
      </c>
      <c r="I11" s="353">
        <f>'TONG HOP'!E55</f>
        <v>0</v>
      </c>
      <c r="J11" s="660">
        <f>'TONG HOP'!E66</f>
        <v>0</v>
      </c>
      <c r="K11" s="484"/>
      <c r="L11" s="981"/>
      <c r="M11" s="978" t="s">
        <v>30</v>
      </c>
      <c r="N11" s="447">
        <v>6</v>
      </c>
      <c r="O11" s="446" t="s">
        <v>331</v>
      </c>
      <c r="P11" s="352">
        <f>'TONG HOP'!F11</f>
        <v>0</v>
      </c>
      <c r="Q11" s="658" t="str">
        <f>'TONG HOP'!F22</f>
        <v>BD SC HT ĐHKK</v>
      </c>
      <c r="R11" s="353">
        <f>'TONG HOP'!F33</f>
        <v>0</v>
      </c>
      <c r="S11" s="305" t="str">
        <f>'TONG HOP'!F44</f>
        <v>BD SC HT ĐHKK</v>
      </c>
      <c r="T11" s="353" t="str">
        <f>'TONG HOP'!F55</f>
        <v>BD SC HT ĐHKK</v>
      </c>
      <c r="U11" s="660">
        <f>'TONG HOP'!F66</f>
        <v>0</v>
      </c>
      <c r="V11" s="660"/>
    </row>
    <row r="12" spans="1:40" s="237" customFormat="1" ht="19.5" customHeight="1" thickBot="1">
      <c r="B12" s="967"/>
      <c r="C12" s="443">
        <v>7</v>
      </c>
      <c r="D12" s="444" t="s">
        <v>332</v>
      </c>
      <c r="E12" s="352">
        <f>'TONG HOP'!E12</f>
        <v>0</v>
      </c>
      <c r="F12" s="305">
        <f>'TONG HOP'!E23</f>
        <v>0</v>
      </c>
      <c r="G12" s="353">
        <f>'TONG HOP'!E34</f>
        <v>0</v>
      </c>
      <c r="H12" s="305">
        <f>'TONG HOP'!E45</f>
        <v>0</v>
      </c>
      <c r="I12" s="353">
        <f>'TONG HOP'!E56</f>
        <v>0</v>
      </c>
      <c r="J12" s="661">
        <f>'TONG HOP'!E67</f>
        <v>0</v>
      </c>
      <c r="K12" s="484"/>
      <c r="L12" s="981"/>
      <c r="M12" s="969"/>
      <c r="N12" s="443">
        <v>7</v>
      </c>
      <c r="O12" s="444" t="s">
        <v>332</v>
      </c>
      <c r="P12" s="352">
        <f>'TONG HOP'!F12</f>
        <v>0</v>
      </c>
      <c r="Q12" s="305" t="str">
        <f>'TONG HOP'!F23</f>
        <v>TRÊN Ô TÔ</v>
      </c>
      <c r="R12" s="353">
        <f>'TONG HOP'!F34</f>
        <v>0</v>
      </c>
      <c r="S12" s="305" t="str">
        <f>'TONG HOP'!F45</f>
        <v>TRÊN Ô TÔ</v>
      </c>
      <c r="T12" s="353" t="str">
        <f>'TONG HOP'!F56</f>
        <v>TRÊN Ô TÔ</v>
      </c>
      <c r="U12" s="661">
        <f>'TONG HOP'!F67</f>
        <v>0</v>
      </c>
      <c r="V12" s="661"/>
    </row>
    <row r="13" spans="1:40" s="237" customFormat="1" ht="19.5" customHeight="1" thickTop="1">
      <c r="B13" s="967"/>
      <c r="C13" s="447">
        <v>8</v>
      </c>
      <c r="D13" s="448" t="s">
        <v>333</v>
      </c>
      <c r="E13" s="352">
        <f>'TONG HOP'!E13</f>
        <v>0</v>
      </c>
      <c r="F13" s="679">
        <f>'TONG HOP'!E24</f>
        <v>0</v>
      </c>
      <c r="G13" s="251">
        <f>'TONG HOP'!E35</f>
        <v>0</v>
      </c>
      <c r="H13" s="679">
        <f>'TONG HOP'!E46</f>
        <v>0</v>
      </c>
      <c r="I13" s="254">
        <f>'TONG HOP'!E57</f>
        <v>0</v>
      </c>
      <c r="J13" s="661">
        <f>'TONG HOP'!E68</f>
        <v>0</v>
      </c>
      <c r="K13" s="484"/>
      <c r="L13" s="981"/>
      <c r="M13" s="969"/>
      <c r="N13" s="447">
        <v>8</v>
      </c>
      <c r="O13" s="448" t="s">
        <v>333</v>
      </c>
      <c r="P13" s="352">
        <f>'TONG HOP'!F13</f>
        <v>0</v>
      </c>
      <c r="Q13" s="679">
        <f>'TONG HOP'!F24</f>
        <v>0</v>
      </c>
      <c r="R13" s="251">
        <f>'TONG HOP'!F35</f>
        <v>0</v>
      </c>
      <c r="S13" s="679">
        <f>'TONG HOP'!F46</f>
        <v>0</v>
      </c>
      <c r="T13" s="254">
        <f>'TONG HOP'!F57</f>
        <v>0</v>
      </c>
      <c r="U13" s="696">
        <f>'TONG HOP'!F68</f>
        <v>0</v>
      </c>
      <c r="V13" s="696"/>
    </row>
    <row r="14" spans="1:40" s="238" customFormat="1" ht="19.5" customHeight="1">
      <c r="B14" s="967"/>
      <c r="C14" s="445">
        <v>9</v>
      </c>
      <c r="D14" s="446" t="s">
        <v>334</v>
      </c>
      <c r="E14" s="461">
        <f>'TONG HOP'!E14</f>
        <v>0</v>
      </c>
      <c r="F14" s="462">
        <f>'TONG HOP'!E25</f>
        <v>0</v>
      </c>
      <c r="G14" s="462">
        <f>'TONG HOP'!E36</f>
        <v>0</v>
      </c>
      <c r="H14" s="462">
        <f>'TONG HOP'!E47</f>
        <v>0</v>
      </c>
      <c r="I14" s="462">
        <f>'TONG HOP'!E58</f>
        <v>0</v>
      </c>
      <c r="J14" s="661">
        <f>'TONG HOP'!E69</f>
        <v>0</v>
      </c>
      <c r="K14" s="485"/>
      <c r="L14" s="981"/>
      <c r="M14" s="969"/>
      <c r="N14" s="445">
        <v>9</v>
      </c>
      <c r="O14" s="446" t="s">
        <v>334</v>
      </c>
      <c r="P14" s="461">
        <f>'TONG HOP'!F14</f>
        <v>0</v>
      </c>
      <c r="Q14" s="462" t="str">
        <f>'TONG HOP'!F25</f>
        <v>X.ĐIỆN</v>
      </c>
      <c r="R14" s="462">
        <f>'TONG HOP'!F36</f>
        <v>0</v>
      </c>
      <c r="S14" s="462" t="str">
        <f>'TONG HOP'!F47</f>
        <v>X.ĐIỆN</v>
      </c>
      <c r="T14" s="462" t="str">
        <f>'TONG HOP'!F58</f>
        <v>X.ĐIỆN</v>
      </c>
      <c r="U14" s="662">
        <f>'TONG HOP'!F69</f>
        <v>0</v>
      </c>
      <c r="V14" s="662"/>
    </row>
    <row r="15" spans="1:40" s="237" customFormat="1" ht="19.5" customHeight="1" thickBot="1">
      <c r="B15" s="971"/>
      <c r="C15" s="480">
        <v>10</v>
      </c>
      <c r="D15" s="481" t="s">
        <v>335</v>
      </c>
      <c r="E15" s="665">
        <f>'TONG HOP'!E15</f>
        <v>0</v>
      </c>
      <c r="F15" s="657">
        <f>'TONG HOP'!E26</f>
        <v>0</v>
      </c>
      <c r="G15" s="657">
        <f>'TONG HOP'!E37</f>
        <v>0</v>
      </c>
      <c r="H15" s="657">
        <f>'TONG HOP'!E48</f>
        <v>0</v>
      </c>
      <c r="I15" s="666">
        <f>'TONG HOP'!E59</f>
        <v>0</v>
      </c>
      <c r="J15" s="663">
        <f>'TONG HOP'!E70</f>
        <v>0</v>
      </c>
      <c r="K15" s="486"/>
      <c r="L15" s="981"/>
      <c r="M15" s="979"/>
      <c r="N15" s="664">
        <v>10</v>
      </c>
      <c r="O15" s="481" t="s">
        <v>335</v>
      </c>
      <c r="P15" s="665">
        <f>'TONG HOP'!F15</f>
        <v>0</v>
      </c>
      <c r="Q15" s="657" t="str">
        <f>'TONG HOP'!F26</f>
        <v>T.LÂN</v>
      </c>
      <c r="R15" s="657">
        <f>'TONG HOP'!F37</f>
        <v>0</v>
      </c>
      <c r="S15" s="657" t="str">
        <f>'TONG HOP'!F48</f>
        <v>T.LÂN</v>
      </c>
      <c r="T15" s="666" t="str">
        <f>'TONG HOP'!F59</f>
        <v>T.LÂN</v>
      </c>
      <c r="U15" s="663">
        <f>'TONG HOP'!F70</f>
        <v>0</v>
      </c>
      <c r="V15" s="663"/>
    </row>
    <row r="16" spans="1:40" ht="12.75" customHeight="1">
      <c r="B16" s="239"/>
      <c r="C16" s="431"/>
      <c r="D16" s="240"/>
      <c r="E16" s="240"/>
      <c r="F16" s="240"/>
      <c r="G16" s="240"/>
      <c r="H16" s="240"/>
      <c r="I16" s="240"/>
      <c r="J16" s="240"/>
      <c r="K16" s="251"/>
      <c r="L16" s="401"/>
      <c r="M16" s="239"/>
      <c r="N16" s="431"/>
      <c r="O16" s="240"/>
      <c r="P16" s="242"/>
      <c r="Q16" s="242"/>
      <c r="R16" s="242"/>
      <c r="S16" s="242"/>
      <c r="T16" s="242"/>
      <c r="U16" s="242"/>
    </row>
    <row r="17" spans="1:22" s="234" customFormat="1" ht="24.75" thickBot="1">
      <c r="B17" s="980" t="str">
        <f>M3</f>
        <v>ÁP DỤNG TỪ NGÀY 22/04/2019</v>
      </c>
      <c r="C17" s="980"/>
      <c r="D17" s="980"/>
      <c r="E17" s="980"/>
      <c r="F17" s="980"/>
      <c r="G17" s="980"/>
      <c r="H17" s="980"/>
      <c r="I17" s="980"/>
      <c r="J17" s="980"/>
      <c r="K17" s="360"/>
      <c r="L17" s="474"/>
      <c r="M17" s="980" t="str">
        <f>B17</f>
        <v>ÁP DỤNG TỪ NGÀY 22/04/2019</v>
      </c>
      <c r="N17" s="980"/>
      <c r="O17" s="980"/>
      <c r="P17" s="980"/>
      <c r="Q17" s="980"/>
      <c r="R17" s="980"/>
      <c r="S17" s="980"/>
      <c r="T17" s="980"/>
      <c r="U17" s="980"/>
    </row>
    <row r="18" spans="1:22" s="244" customFormat="1" ht="24.75" customHeight="1">
      <c r="B18" s="959" t="s">
        <v>307</v>
      </c>
      <c r="C18" s="960"/>
      <c r="D18" s="961" t="str">
        <f>'TONG HOP'!G5</f>
        <v>C16OTO2</v>
      </c>
      <c r="E18" s="961"/>
      <c r="F18" s="955" t="s">
        <v>410</v>
      </c>
      <c r="G18" s="956"/>
      <c r="H18" s="956"/>
      <c r="I18" s="956"/>
      <c r="J18" s="956"/>
      <c r="K18" s="957"/>
      <c r="L18" s="958"/>
      <c r="M18" s="959" t="s">
        <v>19</v>
      </c>
      <c r="N18" s="960"/>
      <c r="O18" s="961" t="str">
        <f>'TONG HOP'!H5</f>
        <v>C16OTO3</v>
      </c>
      <c r="P18" s="961"/>
      <c r="Q18" s="955" t="s">
        <v>411</v>
      </c>
      <c r="R18" s="956"/>
      <c r="S18" s="956"/>
      <c r="T18" s="956"/>
      <c r="U18" s="956"/>
      <c r="V18" s="957"/>
    </row>
    <row r="19" spans="1:22" s="245" customFormat="1" ht="19.5" customHeight="1" thickBot="1">
      <c r="B19" s="491" t="s">
        <v>20</v>
      </c>
      <c r="C19" s="455" t="s">
        <v>21</v>
      </c>
      <c r="D19" s="454" t="s">
        <v>22</v>
      </c>
      <c r="E19" s="456" t="s">
        <v>23</v>
      </c>
      <c r="F19" s="439" t="s">
        <v>24</v>
      </c>
      <c r="G19" s="439" t="s">
        <v>25</v>
      </c>
      <c r="H19" s="439" t="s">
        <v>26</v>
      </c>
      <c r="I19" s="439" t="s">
        <v>27</v>
      </c>
      <c r="J19" s="497" t="s">
        <v>49</v>
      </c>
      <c r="K19" s="797" t="s">
        <v>347</v>
      </c>
      <c r="L19" s="958"/>
      <c r="M19" s="496" t="s">
        <v>20</v>
      </c>
      <c r="N19" s="453" t="s">
        <v>21</v>
      </c>
      <c r="O19" s="454" t="s">
        <v>22</v>
      </c>
      <c r="P19" s="439" t="s">
        <v>23</v>
      </c>
      <c r="Q19" s="439" t="s">
        <v>24</v>
      </c>
      <c r="R19" s="439" t="s">
        <v>25</v>
      </c>
      <c r="S19" s="439" t="s">
        <v>26</v>
      </c>
      <c r="T19" s="439" t="s">
        <v>27</v>
      </c>
      <c r="U19" s="497" t="s">
        <v>28</v>
      </c>
      <c r="V19" s="751" t="s">
        <v>395</v>
      </c>
    </row>
    <row r="20" spans="1:22" s="237" customFormat="1" ht="19.5" customHeight="1">
      <c r="B20" s="967" t="s">
        <v>29</v>
      </c>
      <c r="C20" s="445">
        <v>1</v>
      </c>
      <c r="D20" s="442" t="s">
        <v>383</v>
      </c>
      <c r="E20" s="348">
        <f>'TONG HOP'!G6</f>
        <v>0</v>
      </c>
      <c r="F20" s="341" t="str">
        <f>'TONG HOP'!G17</f>
        <v>BD SC HT ĐHKK</v>
      </c>
      <c r="G20" s="342">
        <f>'TONG HOP'!G28</f>
        <v>0</v>
      </c>
      <c r="H20" s="341" t="str">
        <f>'TONG HOP'!G39</f>
        <v>BD SC HT ĐHKK</v>
      </c>
      <c r="I20" s="342" t="str">
        <f>'TONG HOP'!G50</f>
        <v>BD SC HT ĐHKK</v>
      </c>
      <c r="J20" s="492">
        <f>'TONG HOP'!G61</f>
        <v>0</v>
      </c>
      <c r="K20" s="484"/>
      <c r="L20" s="958"/>
      <c r="M20" s="967" t="s">
        <v>29</v>
      </c>
      <c r="N20" s="445">
        <v>1</v>
      </c>
      <c r="O20" s="442" t="s">
        <v>383</v>
      </c>
      <c r="P20" s="348">
        <f>'TONG HOP'!H6</f>
        <v>0</v>
      </c>
      <c r="Q20" s="341">
        <f>'TONG HOP'!H17</f>
        <v>0</v>
      </c>
      <c r="R20" s="342">
        <f>'TONG HOP'!H28</f>
        <v>0</v>
      </c>
      <c r="S20" s="341">
        <f>'TONG HOP'!H39</f>
        <v>0</v>
      </c>
      <c r="T20" s="342">
        <f>'TONG HOP'!H50</f>
        <v>0</v>
      </c>
      <c r="U20" s="492">
        <f>'TONG HOP'!H61</f>
        <v>0</v>
      </c>
      <c r="V20" s="760"/>
    </row>
    <row r="21" spans="1:22" s="237" customFormat="1" ht="19.5" customHeight="1" thickBot="1">
      <c r="B21" s="967"/>
      <c r="C21" s="443">
        <v>2</v>
      </c>
      <c r="D21" s="444" t="s">
        <v>384</v>
      </c>
      <c r="E21" s="257">
        <f>'TONG HOP'!G7</f>
        <v>0</v>
      </c>
      <c r="F21" s="250" t="str">
        <f>'TONG HOP'!G18</f>
        <v>TRÊN Ô TÔ</v>
      </c>
      <c r="G21" s="240">
        <f>'TONG HOP'!G29</f>
        <v>0</v>
      </c>
      <c r="H21" s="250" t="str">
        <f>'TONG HOP'!G40</f>
        <v>TRÊN Ô TÔ</v>
      </c>
      <c r="I21" s="240" t="str">
        <f>'TONG HOP'!G51</f>
        <v>TRÊN Ô TÔ</v>
      </c>
      <c r="J21" s="493">
        <f>'TONG HOP'!G62</f>
        <v>0</v>
      </c>
      <c r="K21" s="484"/>
      <c r="L21" s="958"/>
      <c r="M21" s="967"/>
      <c r="N21" s="443">
        <v>2</v>
      </c>
      <c r="O21" s="444" t="s">
        <v>384</v>
      </c>
      <c r="P21" s="257">
        <f>'TONG HOP'!H7</f>
        <v>0</v>
      </c>
      <c r="Q21" s="250">
        <f>'TONG HOP'!H18</f>
        <v>0</v>
      </c>
      <c r="R21" s="240">
        <f>'TONG HOP'!H29</f>
        <v>0</v>
      </c>
      <c r="S21" s="250">
        <f>'TONG HOP'!H40</f>
        <v>0</v>
      </c>
      <c r="T21" s="240">
        <f>'TONG HOP'!H51</f>
        <v>0</v>
      </c>
      <c r="U21" s="493">
        <f>'TONG HOP'!H62</f>
        <v>0</v>
      </c>
      <c r="V21" s="678"/>
    </row>
    <row r="22" spans="1:22" s="237" customFormat="1" ht="19.5" customHeight="1" thickTop="1">
      <c r="B22" s="967"/>
      <c r="C22" s="445">
        <v>3</v>
      </c>
      <c r="D22" s="446" t="s">
        <v>385</v>
      </c>
      <c r="E22" s="691">
        <f>'TONG HOP'!G8</f>
        <v>0</v>
      </c>
      <c r="F22" s="678">
        <f>'TONG HOP'!G19</f>
        <v>0</v>
      </c>
      <c r="G22" s="686">
        <f>'TONG HOP'!G30</f>
        <v>0</v>
      </c>
      <c r="H22" s="250">
        <f>'TONG HOP'!G41</f>
        <v>0</v>
      </c>
      <c r="I22" s="240">
        <f>'TONG HOP'!G52</f>
        <v>0</v>
      </c>
      <c r="J22" s="667">
        <f>'TONG HOP'!G63</f>
        <v>0</v>
      </c>
      <c r="K22" s="484"/>
      <c r="L22" s="958"/>
      <c r="M22" s="967"/>
      <c r="N22" s="445">
        <v>3</v>
      </c>
      <c r="O22" s="446" t="s">
        <v>385</v>
      </c>
      <c r="P22" s="685">
        <f>'TONG HOP'!H8</f>
        <v>0</v>
      </c>
      <c r="Q22" s="678">
        <f>'TONG HOP'!H19</f>
        <v>0</v>
      </c>
      <c r="R22" s="251">
        <f>'TONG HOP'!H30</f>
        <v>0</v>
      </c>
      <c r="S22" s="678">
        <f>'TONG HOP'!H41</f>
        <v>0</v>
      </c>
      <c r="T22" s="694">
        <f>'TONG HOP'!H52</f>
        <v>0</v>
      </c>
      <c r="U22" s="667">
        <f>'TONG HOP'!H63</f>
        <v>0</v>
      </c>
      <c r="V22" s="678"/>
    </row>
    <row r="23" spans="1:22" s="238" customFormat="1" ht="19.5" customHeight="1">
      <c r="A23" s="237"/>
      <c r="B23" s="967"/>
      <c r="C23" s="445">
        <v>4</v>
      </c>
      <c r="D23" s="446" t="s">
        <v>381</v>
      </c>
      <c r="E23" s="461">
        <f>'TONG HOP'!G9</f>
        <v>0</v>
      </c>
      <c r="F23" s="462" t="str">
        <f>'TONG HOP'!G20</f>
        <v>X.ĐIỆN</v>
      </c>
      <c r="G23" s="254">
        <f>'TONG HOP'!G31</f>
        <v>0</v>
      </c>
      <c r="H23" s="462" t="str">
        <f>'TONG HOP'!G42</f>
        <v>X.ĐIỆN</v>
      </c>
      <c r="I23" s="254" t="str">
        <f>'TONG HOP'!G53</f>
        <v>X.ĐIỆN</v>
      </c>
      <c r="J23" s="479">
        <f>'TONG HOP'!G64</f>
        <v>0</v>
      </c>
      <c r="K23" s="485"/>
      <c r="L23" s="958"/>
      <c r="M23" s="967"/>
      <c r="N23" s="445">
        <v>4</v>
      </c>
      <c r="O23" s="446" t="s">
        <v>381</v>
      </c>
      <c r="P23" s="461">
        <f>'TONG HOP'!H9</f>
        <v>0</v>
      </c>
      <c r="Q23" s="681">
        <f>'TONG HOP'!H20</f>
        <v>0</v>
      </c>
      <c r="R23" s="254">
        <f>'TONG HOP'!H31</f>
        <v>0</v>
      </c>
      <c r="S23" s="681">
        <f>'TONG HOP'!H42</f>
        <v>0</v>
      </c>
      <c r="T23" s="462">
        <f>'TONG HOP'!H53</f>
        <v>0</v>
      </c>
      <c r="U23" s="479">
        <f>'TONG HOP'!H64</f>
        <v>0</v>
      </c>
      <c r="V23" s="681"/>
    </row>
    <row r="24" spans="1:22" s="237" customFormat="1" ht="19.5" customHeight="1" thickBot="1">
      <c r="B24" s="968"/>
      <c r="C24" s="443">
        <v>5</v>
      </c>
      <c r="D24" s="444" t="s">
        <v>382</v>
      </c>
      <c r="E24" s="273">
        <f>'TONG HOP'!G10</f>
        <v>0</v>
      </c>
      <c r="F24" s="252" t="str">
        <f>'TONG HOP'!G21</f>
        <v>T.LÂN</v>
      </c>
      <c r="G24" s="253">
        <f>'TONG HOP'!G32</f>
        <v>0</v>
      </c>
      <c r="H24" s="252" t="str">
        <f>'TONG HOP'!G43</f>
        <v>T.LÂN</v>
      </c>
      <c r="I24" s="253" t="str">
        <f>'TONG HOP'!G54</f>
        <v>T.LÂN</v>
      </c>
      <c r="J24" s="494">
        <f>'TONG HOP'!G65</f>
        <v>0</v>
      </c>
      <c r="K24" s="486"/>
      <c r="L24" s="958"/>
      <c r="M24" s="968"/>
      <c r="N24" s="443">
        <v>5</v>
      </c>
      <c r="O24" s="444" t="s">
        <v>382</v>
      </c>
      <c r="P24" s="273">
        <f>'TONG HOP'!H10</f>
        <v>0</v>
      </c>
      <c r="Q24" s="759">
        <f>'TONG HOP'!H21</f>
        <v>0</v>
      </c>
      <c r="R24" s="253">
        <f>'TONG HOP'!H32</f>
        <v>0</v>
      </c>
      <c r="S24" s="759">
        <f>'TONG HOP'!H43</f>
        <v>0</v>
      </c>
      <c r="T24" s="252">
        <f>'TONG HOP'!H54</f>
        <v>0</v>
      </c>
      <c r="U24" s="494">
        <f>'TONG HOP'!H65</f>
        <v>0</v>
      </c>
      <c r="V24" s="759"/>
    </row>
    <row r="25" spans="1:22" s="237" customFormat="1" ht="19.5" customHeight="1" thickTop="1">
      <c r="B25" s="967" t="s">
        <v>30</v>
      </c>
      <c r="C25" s="447">
        <v>6</v>
      </c>
      <c r="D25" s="446" t="s">
        <v>331</v>
      </c>
      <c r="E25" s="257">
        <f>'TONG HOP'!G11</f>
        <v>0</v>
      </c>
      <c r="F25" s="250" t="str">
        <f>'TONG HOP'!G22</f>
        <v>BD SC HT ĐHKK</v>
      </c>
      <c r="G25" s="240">
        <f>'TONG HOP'!G33</f>
        <v>0</v>
      </c>
      <c r="H25" s="250" t="str">
        <f>'TONG HOP'!G44</f>
        <v>BD SC HT ĐHKK</v>
      </c>
      <c r="I25" s="240" t="str">
        <f>'TONG HOP'!G55</f>
        <v>BD SC HT ĐHKK</v>
      </c>
      <c r="J25" s="493">
        <f>'TONG HOP'!G66</f>
        <v>0</v>
      </c>
      <c r="K25" s="484"/>
      <c r="L25" s="958"/>
      <c r="M25" s="967" t="s">
        <v>30</v>
      </c>
      <c r="N25" s="447">
        <v>6</v>
      </c>
      <c r="O25" s="446" t="s">
        <v>331</v>
      </c>
      <c r="P25" s="257">
        <f>'TONG HOP'!H11</f>
        <v>0</v>
      </c>
      <c r="Q25" s="678">
        <f>'TONG HOP'!H22</f>
        <v>0</v>
      </c>
      <c r="R25" s="240">
        <f>'TONG HOP'!H33</f>
        <v>0</v>
      </c>
      <c r="S25" s="678">
        <f>'TONG HOP'!H44</f>
        <v>0</v>
      </c>
      <c r="T25" s="240">
        <f>'TONG HOP'!H55</f>
        <v>0</v>
      </c>
      <c r="U25" s="493">
        <f>'TONG HOP'!H66</f>
        <v>0</v>
      </c>
      <c r="V25" s="760"/>
    </row>
    <row r="26" spans="1:22" s="237" customFormat="1" ht="19.5" customHeight="1" thickBot="1">
      <c r="B26" s="967"/>
      <c r="C26" s="443">
        <v>7</v>
      </c>
      <c r="D26" s="444" t="s">
        <v>332</v>
      </c>
      <c r="E26" s="257">
        <f>'TONG HOP'!G12</f>
        <v>0</v>
      </c>
      <c r="F26" s="250" t="str">
        <f>'TONG HOP'!G23</f>
        <v>TRÊN Ô TÔ</v>
      </c>
      <c r="G26" s="240">
        <f>'TONG HOP'!G34</f>
        <v>0</v>
      </c>
      <c r="H26" s="250" t="str">
        <f>'TONG HOP'!G45</f>
        <v>TRÊN Ô TÔ</v>
      </c>
      <c r="I26" s="240" t="str">
        <f>'TONG HOP'!G56</f>
        <v>TRÊN Ô TÔ</v>
      </c>
      <c r="J26" s="493">
        <f>'TONG HOP'!G67</f>
        <v>0</v>
      </c>
      <c r="K26" s="484"/>
      <c r="L26" s="958"/>
      <c r="M26" s="967"/>
      <c r="N26" s="443">
        <v>7</v>
      </c>
      <c r="O26" s="444" t="s">
        <v>332</v>
      </c>
      <c r="P26" s="257">
        <f>'TONG HOP'!H12</f>
        <v>0</v>
      </c>
      <c r="Q26" s="678">
        <f>'TONG HOP'!H23</f>
        <v>0</v>
      </c>
      <c r="R26" s="240">
        <f>'TONG HOP'!H34</f>
        <v>0</v>
      </c>
      <c r="S26" s="678">
        <f>'TONG HOP'!H45</f>
        <v>0</v>
      </c>
      <c r="T26" s="240">
        <f>'TONG HOP'!H56</f>
        <v>0</v>
      </c>
      <c r="U26" s="493">
        <f>'TONG HOP'!H67</f>
        <v>0</v>
      </c>
      <c r="V26" s="678"/>
    </row>
    <row r="27" spans="1:22" s="237" customFormat="1" ht="19.5" customHeight="1" thickTop="1">
      <c r="B27" s="967"/>
      <c r="C27" s="447">
        <v>8</v>
      </c>
      <c r="D27" s="448" t="s">
        <v>333</v>
      </c>
      <c r="E27" s="684">
        <f>'TONG HOP'!G13</f>
        <v>0</v>
      </c>
      <c r="F27" s="679">
        <f>'TONG HOP'!G24</f>
        <v>0</v>
      </c>
      <c r="G27" s="686">
        <f>'TONG HOP'!G35</f>
        <v>0</v>
      </c>
      <c r="H27" s="250">
        <f>'TONG HOP'!G46</f>
        <v>0</v>
      </c>
      <c r="I27" s="240">
        <f>'TONG HOP'!G57</f>
        <v>0</v>
      </c>
      <c r="J27" s="667">
        <f>'TONG HOP'!G68</f>
        <v>0</v>
      </c>
      <c r="K27" s="484"/>
      <c r="L27" s="958"/>
      <c r="M27" s="967"/>
      <c r="N27" s="447">
        <v>8</v>
      </c>
      <c r="O27" s="448" t="s">
        <v>333</v>
      </c>
      <c r="P27" s="691">
        <f>'TONG HOP'!H13</f>
        <v>0</v>
      </c>
      <c r="Q27" s="679">
        <f>'TONG HOP'!H24</f>
        <v>0</v>
      </c>
      <c r="R27" s="251">
        <f>'TONG HOP'!H35</f>
        <v>0</v>
      </c>
      <c r="S27" s="679">
        <f>'TONG HOP'!H46</f>
        <v>0</v>
      </c>
      <c r="T27" s="251">
        <f>'TONG HOP'!H57</f>
        <v>0</v>
      </c>
      <c r="U27" s="667">
        <f>'TONG HOP'!H68</f>
        <v>0</v>
      </c>
      <c r="V27" s="678"/>
    </row>
    <row r="28" spans="1:22" s="238" customFormat="1" ht="19.5" customHeight="1">
      <c r="A28" s="237"/>
      <c r="B28" s="967"/>
      <c r="C28" s="445">
        <v>9</v>
      </c>
      <c r="D28" s="446" t="s">
        <v>334</v>
      </c>
      <c r="E28" s="462">
        <f>'TONG HOP'!G14</f>
        <v>0</v>
      </c>
      <c r="F28" s="462" t="str">
        <f>'TONG HOP'!G25</f>
        <v>X.ĐIỆN</v>
      </c>
      <c r="G28" s="254">
        <f>'TONG HOP'!G36</f>
        <v>0</v>
      </c>
      <c r="H28" s="462" t="str">
        <f>'TONG HOP'!G47</f>
        <v>X.ĐIỆN</v>
      </c>
      <c r="I28" s="254" t="str">
        <f>'TONG HOP'!G58</f>
        <v>X.ĐIỆN</v>
      </c>
      <c r="J28" s="479">
        <f>'TONG HOP'!G69</f>
        <v>0</v>
      </c>
      <c r="K28" s="485"/>
      <c r="L28" s="958"/>
      <c r="M28" s="967"/>
      <c r="N28" s="445">
        <v>9</v>
      </c>
      <c r="O28" s="446" t="s">
        <v>334</v>
      </c>
      <c r="P28" s="462">
        <f>'TONG HOP'!H14</f>
        <v>0</v>
      </c>
      <c r="Q28" s="462">
        <f>'TONG HOP'!H25</f>
        <v>0</v>
      </c>
      <c r="R28" s="462">
        <f>'TONG HOP'!H36</f>
        <v>0</v>
      </c>
      <c r="S28" s="462">
        <f>'TONG HOP'!H47</f>
        <v>0</v>
      </c>
      <c r="T28" s="254">
        <f>'TONG HOP'!H58</f>
        <v>0</v>
      </c>
      <c r="U28" s="479">
        <f>'TONG HOP'!H69</f>
        <v>0</v>
      </c>
      <c r="V28" s="681"/>
    </row>
    <row r="29" spans="1:22" s="237" customFormat="1" ht="19.5" customHeight="1" thickBot="1">
      <c r="B29" s="971"/>
      <c r="C29" s="480">
        <v>10</v>
      </c>
      <c r="D29" s="481" t="s">
        <v>335</v>
      </c>
      <c r="E29" s="487">
        <f>'TONG HOP'!G15</f>
        <v>0</v>
      </c>
      <c r="F29" s="488" t="str">
        <f>'TONG HOP'!G26</f>
        <v>T.LÂN</v>
      </c>
      <c r="G29" s="489">
        <f>'TONG HOP'!G37</f>
        <v>0</v>
      </c>
      <c r="H29" s="488" t="str">
        <f>'TONG HOP'!G48</f>
        <v>T.LÂN</v>
      </c>
      <c r="I29" s="489" t="str">
        <f>'TONG HOP'!G59</f>
        <v>T.LÂN</v>
      </c>
      <c r="J29" s="495">
        <f>'TONG HOP'!G70</f>
        <v>0</v>
      </c>
      <c r="K29" s="490"/>
      <c r="L29" s="958"/>
      <c r="M29" s="971"/>
      <c r="N29" s="480">
        <v>10</v>
      </c>
      <c r="O29" s="481" t="s">
        <v>335</v>
      </c>
      <c r="P29" s="487">
        <f>'TONG HOP'!H15</f>
        <v>0</v>
      </c>
      <c r="Q29" s="488">
        <f>'TONG HOP'!H26</f>
        <v>0</v>
      </c>
      <c r="R29" s="489">
        <f>'TONG HOP'!H37</f>
        <v>0</v>
      </c>
      <c r="S29" s="488">
        <f>'TONG HOP'!H48</f>
        <v>0</v>
      </c>
      <c r="T29" s="489">
        <f>'TONG HOP'!H59</f>
        <v>0</v>
      </c>
      <c r="U29" s="495">
        <f>'TONG HOP'!H70</f>
        <v>0</v>
      </c>
      <c r="V29" s="759"/>
    </row>
    <row r="30" spans="1:22" s="234" customFormat="1" ht="25.5" customHeight="1">
      <c r="B30" s="980" t="str">
        <f>B17</f>
        <v>ÁP DỤNG TỪ NGÀY 22/04/2019</v>
      </c>
      <c r="C30" s="980"/>
      <c r="D30" s="980"/>
      <c r="E30" s="980"/>
      <c r="F30" s="980"/>
      <c r="G30" s="980"/>
      <c r="H30" s="980"/>
      <c r="I30" s="980"/>
      <c r="J30" s="980"/>
      <c r="K30" s="399"/>
      <c r="L30" s="400"/>
      <c r="M30" s="980" t="str">
        <f>B30</f>
        <v>ÁP DỤNG TỪ NGÀY 22/04/2019</v>
      </c>
      <c r="N30" s="980"/>
      <c r="O30" s="980"/>
      <c r="P30" s="980"/>
      <c r="Q30" s="980"/>
      <c r="R30" s="980"/>
      <c r="S30" s="980"/>
      <c r="T30" s="980"/>
      <c r="U30" s="980"/>
    </row>
    <row r="31" spans="1:22" s="234" customFormat="1" ht="12" customHeight="1" thickBot="1">
      <c r="B31" s="799"/>
      <c r="C31" s="799"/>
      <c r="D31" s="799"/>
      <c r="E31" s="799"/>
      <c r="F31" s="799"/>
      <c r="G31" s="799"/>
      <c r="H31" s="799"/>
      <c r="I31" s="799"/>
      <c r="J31" s="799"/>
      <c r="K31" s="399"/>
      <c r="L31" s="400"/>
      <c r="M31" s="799"/>
      <c r="N31" s="799"/>
      <c r="O31" s="799"/>
      <c r="P31" s="799"/>
      <c r="Q31" s="799"/>
      <c r="R31" s="799"/>
      <c r="S31" s="799"/>
      <c r="T31" s="799"/>
      <c r="U31" s="799"/>
    </row>
    <row r="32" spans="1:22" s="261" customFormat="1" ht="24.75" customHeight="1">
      <c r="B32" s="959" t="s">
        <v>19</v>
      </c>
      <c r="C32" s="960"/>
      <c r="D32" s="961" t="str">
        <f>'TONG HOP'!I5</f>
        <v>C16OTO4(1)</v>
      </c>
      <c r="E32" s="961"/>
      <c r="F32" s="955" t="s">
        <v>412</v>
      </c>
      <c r="G32" s="956"/>
      <c r="H32" s="956"/>
      <c r="I32" s="956"/>
      <c r="J32" s="956"/>
      <c r="K32" s="957"/>
      <c r="L32" s="989"/>
      <c r="M32" s="959" t="s">
        <v>19</v>
      </c>
      <c r="N32" s="960"/>
      <c r="O32" s="995" t="str">
        <f>'TONG HOP'!J5</f>
        <v>C16OTO4(2)</v>
      </c>
      <c r="P32" s="995"/>
      <c r="Q32" s="955" t="s">
        <v>412</v>
      </c>
      <c r="R32" s="956"/>
      <c r="S32" s="956"/>
      <c r="T32" s="956"/>
      <c r="U32" s="956"/>
      <c r="V32" s="957"/>
    </row>
    <row r="33" spans="2:22" ht="19.5" customHeight="1">
      <c r="B33" s="499" t="s">
        <v>20</v>
      </c>
      <c r="C33" s="457" t="s">
        <v>21</v>
      </c>
      <c r="D33" s="451" t="s">
        <v>22</v>
      </c>
      <c r="E33" s="439" t="s">
        <v>23</v>
      </c>
      <c r="F33" s="439" t="s">
        <v>24</v>
      </c>
      <c r="G33" s="439" t="s">
        <v>25</v>
      </c>
      <c r="H33" s="439" t="s">
        <v>26</v>
      </c>
      <c r="I33" s="439" t="s">
        <v>27</v>
      </c>
      <c r="J33" s="497" t="s">
        <v>49</v>
      </c>
      <c r="K33" s="808" t="s">
        <v>347</v>
      </c>
      <c r="L33" s="989"/>
      <c r="M33" s="498" t="s">
        <v>20</v>
      </c>
      <c r="N33" s="457" t="s">
        <v>21</v>
      </c>
      <c r="O33" s="451" t="s">
        <v>22</v>
      </c>
      <c r="P33" s="439" t="s">
        <v>23</v>
      </c>
      <c r="Q33" s="439" t="s">
        <v>24</v>
      </c>
      <c r="R33" s="439" t="s">
        <v>25</v>
      </c>
      <c r="S33" s="439" t="s">
        <v>26</v>
      </c>
      <c r="T33" s="439" t="s">
        <v>27</v>
      </c>
      <c r="U33" s="497" t="s">
        <v>28</v>
      </c>
      <c r="V33" s="751" t="s">
        <v>395</v>
      </c>
    </row>
    <row r="34" spans="2:22" s="237" customFormat="1" ht="19.5" customHeight="1">
      <c r="B34" s="982" t="s">
        <v>29</v>
      </c>
      <c r="C34" s="445">
        <v>1</v>
      </c>
      <c r="D34" s="442" t="s">
        <v>383</v>
      </c>
      <c r="E34" s="344">
        <f>'TONG HOP'!I6</f>
        <v>0</v>
      </c>
      <c r="F34" s="341">
        <f>'TONG HOP'!I17</f>
        <v>0</v>
      </c>
      <c r="G34" s="342">
        <f>'TONG HOP'!I28</f>
        <v>0</v>
      </c>
      <c r="H34" s="341">
        <f>'TONG HOP'!I39</f>
        <v>0</v>
      </c>
      <c r="I34" s="342">
        <f>'TONG HOP'!I50</f>
        <v>0</v>
      </c>
      <c r="J34" s="492">
        <f>'TONG HOP'!I61</f>
        <v>0</v>
      </c>
      <c r="K34" s="484"/>
      <c r="L34" s="989"/>
      <c r="M34" s="967" t="s">
        <v>29</v>
      </c>
      <c r="N34" s="445">
        <v>1</v>
      </c>
      <c r="O34" s="442" t="s">
        <v>383</v>
      </c>
      <c r="P34" s="348">
        <f>'TONG HOP'!J6</f>
        <v>0</v>
      </c>
      <c r="Q34" s="760">
        <f>'TONG HOP'!J17</f>
        <v>0</v>
      </c>
      <c r="R34" s="342">
        <f>'TONG HOP'!J28</f>
        <v>0</v>
      </c>
      <c r="S34" s="341">
        <f>'TONG HOP'!J39</f>
        <v>0</v>
      </c>
      <c r="T34" s="342">
        <f>'TONG HOP'!J50</f>
        <v>0</v>
      </c>
      <c r="U34" s="760">
        <f>'TONG HOP'!J61</f>
        <v>0</v>
      </c>
      <c r="V34" s="484"/>
    </row>
    <row r="35" spans="2:22" s="237" customFormat="1" ht="19.5" customHeight="1" thickBot="1">
      <c r="B35" s="967"/>
      <c r="C35" s="443">
        <v>2</v>
      </c>
      <c r="D35" s="444" t="s">
        <v>384</v>
      </c>
      <c r="E35" s="345">
        <f>'TONG HOP'!I7</f>
        <v>0</v>
      </c>
      <c r="F35" s="250">
        <f>'TONG HOP'!I18</f>
        <v>0</v>
      </c>
      <c r="G35" s="240">
        <f>'TONG HOP'!I29</f>
        <v>0</v>
      </c>
      <c r="H35" s="250">
        <f>'TONG HOP'!I40</f>
        <v>0</v>
      </c>
      <c r="I35" s="240">
        <f>'TONG HOP'!I51</f>
        <v>0</v>
      </c>
      <c r="J35" s="493">
        <f>'TONG HOP'!I62</f>
        <v>0</v>
      </c>
      <c r="K35" s="484"/>
      <c r="L35" s="989"/>
      <c r="M35" s="967"/>
      <c r="N35" s="443">
        <v>2</v>
      </c>
      <c r="O35" s="444" t="s">
        <v>384</v>
      </c>
      <c r="P35" s="257">
        <f>'TONG HOP'!J7</f>
        <v>0</v>
      </c>
      <c r="Q35" s="678">
        <f>'TONG HOP'!J18</f>
        <v>0</v>
      </c>
      <c r="R35" s="240">
        <f>'TONG HOP'!J29</f>
        <v>0</v>
      </c>
      <c r="S35" s="250">
        <f>'TONG HOP'!J40</f>
        <v>0</v>
      </c>
      <c r="T35" s="240">
        <f>'TONG HOP'!J51</f>
        <v>0</v>
      </c>
      <c r="U35" s="678">
        <f>'TONG HOP'!J62</f>
        <v>0</v>
      </c>
      <c r="V35" s="484"/>
    </row>
    <row r="36" spans="2:22" s="237" customFormat="1" ht="19.5" customHeight="1" thickTop="1">
      <c r="B36" s="967"/>
      <c r="C36" s="445">
        <v>3</v>
      </c>
      <c r="D36" s="446" t="s">
        <v>385</v>
      </c>
      <c r="E36" s="678"/>
      <c r="F36" s="678">
        <f>'TONG HOP'!I19</f>
        <v>0</v>
      </c>
      <c r="G36" s="251">
        <f>'TONG HOP'!I30</f>
        <v>0</v>
      </c>
      <c r="H36" s="678">
        <f>'TONG HOP'!I41</f>
        <v>0</v>
      </c>
      <c r="I36" s="692">
        <f>'TONG HOP'!I52</f>
        <v>0</v>
      </c>
      <c r="J36" s="667">
        <f>'TONG HOP'!I63</f>
        <v>0</v>
      </c>
      <c r="K36" s="484"/>
      <c r="L36" s="989"/>
      <c r="M36" s="967"/>
      <c r="N36" s="445">
        <v>3</v>
      </c>
      <c r="O36" s="446" t="s">
        <v>385</v>
      </c>
      <c r="P36" s="691">
        <f>'TONG HOP'!J8</f>
        <v>0</v>
      </c>
      <c r="Q36" s="678">
        <f>'TONG HOP'!J19</f>
        <v>0</v>
      </c>
      <c r="R36" s="251">
        <f>'TONG HOP'!J30</f>
        <v>0</v>
      </c>
      <c r="S36" s="250">
        <f>'TONG HOP'!J41</f>
        <v>0</v>
      </c>
      <c r="T36" s="251">
        <f>'TONG HOP'!J52</f>
        <v>0</v>
      </c>
      <c r="U36" s="678">
        <f>'TONG HOP'!J63</f>
        <v>0</v>
      </c>
      <c r="V36" s="484"/>
    </row>
    <row r="37" spans="2:22" s="238" customFormat="1" ht="19.5" customHeight="1">
      <c r="B37" s="967"/>
      <c r="C37" s="445">
        <v>4</v>
      </c>
      <c r="D37" s="446" t="s">
        <v>381</v>
      </c>
      <c r="E37" s="463">
        <f>'TONG HOP'!I9</f>
        <v>0</v>
      </c>
      <c r="F37" s="681">
        <f>'TONG HOP'!I20</f>
        <v>0</v>
      </c>
      <c r="G37" s="254">
        <f>'TONG HOP'!I31</f>
        <v>0</v>
      </c>
      <c r="H37" s="462">
        <f>'TONG HOP'!I42</f>
        <v>0</v>
      </c>
      <c r="I37" s="254">
        <f>'TONG HOP'!I53</f>
        <v>0</v>
      </c>
      <c r="J37" s="479">
        <f>'TONG HOP'!I64</f>
        <v>0</v>
      </c>
      <c r="K37" s="485"/>
      <c r="L37" s="989"/>
      <c r="M37" s="967"/>
      <c r="N37" s="445">
        <v>4</v>
      </c>
      <c r="O37" s="446" t="s">
        <v>381</v>
      </c>
      <c r="P37" s="461">
        <f>'TONG HOP'!J9</f>
        <v>0</v>
      </c>
      <c r="Q37" s="681">
        <f>'TONG HOP'!J20</f>
        <v>0</v>
      </c>
      <c r="R37" s="254">
        <f>'TONG HOP'!J31</f>
        <v>0</v>
      </c>
      <c r="S37" s="462">
        <f>'TONG HOP'!J42</f>
        <v>0</v>
      </c>
      <c r="T37" s="254">
        <f>'TONG HOP'!J53</f>
        <v>0</v>
      </c>
      <c r="U37" s="681">
        <f>'TONG HOP'!J64</f>
        <v>0</v>
      </c>
      <c r="V37" s="485"/>
    </row>
    <row r="38" spans="2:22" s="237" customFormat="1" ht="19.5" customHeight="1" thickBot="1">
      <c r="B38" s="988"/>
      <c r="C38" s="443">
        <v>5</v>
      </c>
      <c r="D38" s="444" t="s">
        <v>382</v>
      </c>
      <c r="E38" s="346">
        <f>'TONG HOP'!I10</f>
        <v>0</v>
      </c>
      <c r="F38" s="759">
        <f>'TONG HOP'!I21</f>
        <v>0</v>
      </c>
      <c r="G38" s="253">
        <f>'TONG HOP'!I32</f>
        <v>0</v>
      </c>
      <c r="H38" s="252">
        <f>'TONG HOP'!I43</f>
        <v>0</v>
      </c>
      <c r="I38" s="253">
        <f>'TONG HOP'!I54</f>
        <v>0</v>
      </c>
      <c r="J38" s="494">
        <f>'TONG HOP'!I65</f>
        <v>0</v>
      </c>
      <c r="K38" s="809"/>
      <c r="L38" s="989"/>
      <c r="M38" s="968"/>
      <c r="N38" s="443">
        <v>5</v>
      </c>
      <c r="O38" s="444" t="s">
        <v>382</v>
      </c>
      <c r="P38" s="273">
        <f>'TONG HOP'!J10</f>
        <v>0</v>
      </c>
      <c r="Q38" s="759">
        <f>'TONG HOP'!J21</f>
        <v>0</v>
      </c>
      <c r="R38" s="253">
        <f>'TONG HOP'!J32</f>
        <v>0</v>
      </c>
      <c r="S38" s="252">
        <f>'TONG HOP'!J43</f>
        <v>0</v>
      </c>
      <c r="T38" s="253">
        <f>'TONG HOP'!J54</f>
        <v>0</v>
      </c>
      <c r="U38" s="811">
        <f>'TONG HOP'!J65</f>
        <v>0</v>
      </c>
      <c r="V38" s="810"/>
    </row>
    <row r="39" spans="2:22" s="237" customFormat="1" ht="19.5" customHeight="1" thickTop="1">
      <c r="B39" s="982" t="s">
        <v>30</v>
      </c>
      <c r="C39" s="447">
        <v>6</v>
      </c>
      <c r="D39" s="446" t="s">
        <v>331</v>
      </c>
      <c r="E39" s="345">
        <f>'TONG HOP'!I11</f>
        <v>0</v>
      </c>
      <c r="F39" s="678">
        <f>'TONG HOP'!I22</f>
        <v>0</v>
      </c>
      <c r="G39" s="240">
        <f>'TONG HOP'!I33</f>
        <v>0</v>
      </c>
      <c r="H39" s="250">
        <f>'TONG HOP'!I44</f>
        <v>0</v>
      </c>
      <c r="I39" s="240">
        <f>'TONG HOP'!I55</f>
        <v>0</v>
      </c>
      <c r="J39" s="493">
        <f>'TONG HOP'!I66</f>
        <v>0</v>
      </c>
      <c r="K39" s="484"/>
      <c r="L39" s="989"/>
      <c r="M39" s="985" t="s">
        <v>30</v>
      </c>
      <c r="N39" s="447">
        <v>6</v>
      </c>
      <c r="O39" s="446" t="s">
        <v>331</v>
      </c>
      <c r="P39" s="257">
        <f>'TONG HOP'!J11</f>
        <v>0</v>
      </c>
      <c r="Q39" s="678">
        <f>'TONG HOP'!J22</f>
        <v>0</v>
      </c>
      <c r="R39" s="240">
        <f>'TONG HOP'!J33</f>
        <v>0</v>
      </c>
      <c r="S39" s="250">
        <f>'TONG HOP'!J44</f>
        <v>0</v>
      </c>
      <c r="T39" s="240">
        <f>'TONG HOP'!J55</f>
        <v>0</v>
      </c>
      <c r="U39" s="812">
        <f>'TONG HOP'!J66</f>
        <v>0</v>
      </c>
      <c r="V39" s="484"/>
    </row>
    <row r="40" spans="2:22" s="237" customFormat="1" ht="19.5" customHeight="1" thickBot="1">
      <c r="B40" s="967"/>
      <c r="C40" s="443">
        <v>7</v>
      </c>
      <c r="D40" s="444" t="s">
        <v>332</v>
      </c>
      <c r="E40" s="345">
        <f>'TONG HOP'!I12</f>
        <v>0</v>
      </c>
      <c r="F40" s="678">
        <f>'TONG HOP'!I23</f>
        <v>0</v>
      </c>
      <c r="G40" s="240">
        <f>'TONG HOP'!I34</f>
        <v>0</v>
      </c>
      <c r="H40" s="250">
        <f>'TONG HOP'!I45</f>
        <v>0</v>
      </c>
      <c r="I40" s="240">
        <f>'TONG HOP'!I56</f>
        <v>0</v>
      </c>
      <c r="J40" s="493">
        <f>'TONG HOP'!I67</f>
        <v>0</v>
      </c>
      <c r="K40" s="484"/>
      <c r="L40" s="989"/>
      <c r="M40" s="967"/>
      <c r="N40" s="443">
        <v>7</v>
      </c>
      <c r="O40" s="444" t="s">
        <v>332</v>
      </c>
      <c r="P40" s="257">
        <f>'TONG HOP'!J12</f>
        <v>0</v>
      </c>
      <c r="Q40" s="678">
        <f>'TONG HOP'!J23</f>
        <v>0</v>
      </c>
      <c r="R40" s="240">
        <f>'TONG HOP'!J34</f>
        <v>0</v>
      </c>
      <c r="S40" s="250">
        <f>'TONG HOP'!J45</f>
        <v>0</v>
      </c>
      <c r="T40" s="240">
        <f>'TONG HOP'!J56</f>
        <v>0</v>
      </c>
      <c r="U40" s="678">
        <f>'TONG HOP'!J67</f>
        <v>0</v>
      </c>
      <c r="V40" s="484"/>
    </row>
    <row r="41" spans="2:22" s="237" customFormat="1" ht="19.5" customHeight="1" thickTop="1">
      <c r="B41" s="967"/>
      <c r="C41" s="447">
        <v>8</v>
      </c>
      <c r="D41" s="448" t="s">
        <v>333</v>
      </c>
      <c r="E41" s="678">
        <f>'TONG HOP'!I13</f>
        <v>0</v>
      </c>
      <c r="F41" s="678">
        <f>'TONG HOP'!I24</f>
        <v>0</v>
      </c>
      <c r="G41" s="251">
        <f>'TONG HOP'!I35</f>
        <v>0</v>
      </c>
      <c r="H41" s="678">
        <f>'TONG HOP'!J35</f>
        <v>0</v>
      </c>
      <c r="I41" s="251">
        <f>'TONG HOP'!I57</f>
        <v>0</v>
      </c>
      <c r="J41" s="667">
        <f>'TONG HOP'!I68</f>
        <v>0</v>
      </c>
      <c r="K41" s="484"/>
      <c r="L41" s="989"/>
      <c r="M41" s="967"/>
      <c r="N41" s="447">
        <v>8</v>
      </c>
      <c r="O41" s="448" t="s">
        <v>333</v>
      </c>
      <c r="P41" s="691">
        <f>'TONG HOP'!J13</f>
        <v>0</v>
      </c>
      <c r="Q41" s="678">
        <f>'TONG HOP'!J24</f>
        <v>0</v>
      </c>
      <c r="R41" s="251">
        <f>'TONG HOP'!J35</f>
        <v>0</v>
      </c>
      <c r="S41" s="250">
        <f>'TONG HOP'!J46</f>
        <v>0</v>
      </c>
      <c r="T41" s="251">
        <f>'TONG HOP'!J57</f>
        <v>0</v>
      </c>
      <c r="U41" s="678">
        <f>'TONG HOP'!J68</f>
        <v>0</v>
      </c>
      <c r="V41" s="484"/>
    </row>
    <row r="42" spans="2:22" s="238" customFormat="1" ht="19.5" customHeight="1">
      <c r="B42" s="967"/>
      <c r="C42" s="445">
        <v>9</v>
      </c>
      <c r="D42" s="446" t="s">
        <v>334</v>
      </c>
      <c r="E42" s="463">
        <f>'TONG HOP'!I14</f>
        <v>0</v>
      </c>
      <c r="F42" s="681">
        <f>'TONG HOP'!I25</f>
        <v>0</v>
      </c>
      <c r="G42" s="254">
        <f>'TONG HOP'!I36</f>
        <v>0</v>
      </c>
      <c r="H42" s="462">
        <f>'TONG HOP'!I47</f>
        <v>0</v>
      </c>
      <c r="I42" s="254">
        <f>'TONG HOP'!I58</f>
        <v>0</v>
      </c>
      <c r="J42" s="479">
        <f>'TONG HOP'!I69</f>
        <v>0</v>
      </c>
      <c r="K42" s="485"/>
      <c r="L42" s="989"/>
      <c r="M42" s="967"/>
      <c r="N42" s="445">
        <v>9</v>
      </c>
      <c r="O42" s="446" t="s">
        <v>334</v>
      </c>
      <c r="P42" s="461">
        <f>'TONG HOP'!J14</f>
        <v>0</v>
      </c>
      <c r="Q42" s="681">
        <f>'TONG HOP'!J25</f>
        <v>0</v>
      </c>
      <c r="R42" s="254">
        <f>'TONG HOP'!J36</f>
        <v>0</v>
      </c>
      <c r="S42" s="462">
        <f>'TONG HOP'!J47</f>
        <v>0</v>
      </c>
      <c r="T42" s="254">
        <f>'TONG HOP'!J58</f>
        <v>0</v>
      </c>
      <c r="U42" s="681">
        <f>'TONG HOP'!J69</f>
        <v>0</v>
      </c>
      <c r="V42" s="485"/>
    </row>
    <row r="43" spans="2:22" s="237" customFormat="1" ht="19.5" customHeight="1" thickBot="1">
      <c r="B43" s="971"/>
      <c r="C43" s="480">
        <v>10</v>
      </c>
      <c r="D43" s="481" t="s">
        <v>335</v>
      </c>
      <c r="E43" s="500">
        <f>'TONG HOP'!I15</f>
        <v>0</v>
      </c>
      <c r="F43" s="488">
        <f>'TONG HOP'!I26</f>
        <v>0</v>
      </c>
      <c r="G43" s="489">
        <f>'TONG HOP'!I37</f>
        <v>0</v>
      </c>
      <c r="H43" s="488">
        <f>'TONG HOP'!I48</f>
        <v>0</v>
      </c>
      <c r="I43" s="489">
        <f>'TONG HOP'!I59</f>
        <v>0</v>
      </c>
      <c r="J43" s="495">
        <f>'TONG HOP'!I70</f>
        <v>0</v>
      </c>
      <c r="K43" s="807"/>
      <c r="L43" s="990"/>
      <c r="M43" s="971"/>
      <c r="N43" s="480">
        <v>10</v>
      </c>
      <c r="O43" s="481" t="s">
        <v>335</v>
      </c>
      <c r="P43" s="487">
        <f>'TONG HOP'!J15</f>
        <v>0</v>
      </c>
      <c r="Q43" s="488">
        <f>'TONG HOP'!J26</f>
        <v>0</v>
      </c>
      <c r="R43" s="489">
        <f>'TONG HOP'!J37</f>
        <v>0</v>
      </c>
      <c r="S43" s="488">
        <f>'TONG HOP'!J48</f>
        <v>0</v>
      </c>
      <c r="T43" s="489">
        <f>'TONG HOP'!J59</f>
        <v>0</v>
      </c>
      <c r="U43" s="811">
        <f>'TONG HOP'!J70</f>
        <v>0</v>
      </c>
      <c r="V43" s="810"/>
    </row>
    <row r="44" spans="2:22" ht="51" customHeight="1" thickBot="1">
      <c r="B44" s="246"/>
      <c r="C44" s="431"/>
      <c r="D44" s="247"/>
      <c r="E44" s="248"/>
      <c r="F44" s="248"/>
      <c r="G44" s="249"/>
      <c r="H44" s="249"/>
      <c r="I44" s="996" t="s">
        <v>424</v>
      </c>
      <c r="J44" s="996"/>
      <c r="K44" s="996"/>
      <c r="L44" s="996"/>
      <c r="M44" s="996"/>
      <c r="N44" s="996"/>
      <c r="O44" s="996"/>
      <c r="P44" s="249"/>
      <c r="Q44" s="249"/>
      <c r="R44" s="248"/>
      <c r="S44" s="248"/>
      <c r="T44" s="248"/>
      <c r="U44" s="248"/>
    </row>
    <row r="45" spans="2:22" s="459" customFormat="1" ht="26.1" customHeight="1" thickBot="1">
      <c r="B45" s="983" t="str">
        <f>B17</f>
        <v>ÁP DỤNG TỪ NGÀY 22/04/2019</v>
      </c>
      <c r="C45" s="983"/>
      <c r="D45" s="983"/>
      <c r="E45" s="983"/>
      <c r="F45" s="983"/>
      <c r="G45" s="983"/>
      <c r="H45" s="983"/>
      <c r="I45" s="983"/>
      <c r="J45" s="983"/>
      <c r="K45" s="458"/>
      <c r="L45" s="475"/>
      <c r="M45" s="983"/>
      <c r="N45" s="983"/>
      <c r="O45" s="983"/>
      <c r="P45" s="983"/>
      <c r="Q45" s="983"/>
      <c r="R45" s="983"/>
      <c r="S45" s="983"/>
      <c r="T45" s="983"/>
      <c r="U45" s="983"/>
    </row>
    <row r="46" spans="2:22" s="244" customFormat="1" ht="24.75" customHeight="1">
      <c r="B46" s="959" t="s">
        <v>19</v>
      </c>
      <c r="C46" s="960"/>
      <c r="D46" s="961" t="str">
        <f>'TONG HOP'!L5</f>
        <v>C17OTO1</v>
      </c>
      <c r="E46" s="961"/>
      <c r="F46" s="992" t="s">
        <v>433</v>
      </c>
      <c r="G46" s="993"/>
      <c r="H46" s="993"/>
      <c r="I46" s="993"/>
      <c r="J46" s="993"/>
      <c r="K46" s="994"/>
    </row>
    <row r="47" spans="2:22" ht="19.5" customHeight="1">
      <c r="B47" s="498" t="s">
        <v>20</v>
      </c>
      <c r="C47" s="457" t="s">
        <v>21</v>
      </c>
      <c r="D47" s="451" t="s">
        <v>22</v>
      </c>
      <c r="E47" s="440" t="s">
        <v>23</v>
      </c>
      <c r="F47" s="439" t="s">
        <v>24</v>
      </c>
      <c r="G47" s="439" t="s">
        <v>25</v>
      </c>
      <c r="H47" s="439" t="s">
        <v>26</v>
      </c>
      <c r="I47" s="439" t="s">
        <v>27</v>
      </c>
      <c r="J47" s="497" t="s">
        <v>28</v>
      </c>
      <c r="K47" s="751" t="s">
        <v>395</v>
      </c>
      <c r="L47" s="243"/>
      <c r="M47" s="243"/>
      <c r="N47" s="243"/>
      <c r="O47" s="243"/>
      <c r="P47" s="243"/>
      <c r="Q47" s="243"/>
      <c r="R47" s="243"/>
    </row>
    <row r="48" spans="2:22" s="237" customFormat="1" ht="19.5" customHeight="1">
      <c r="B48" s="967" t="s">
        <v>29</v>
      </c>
      <c r="C48" s="445">
        <v>1</v>
      </c>
      <c r="D48" s="442" t="s">
        <v>383</v>
      </c>
      <c r="E48" s="348" t="str">
        <f>'TONG HOP'!L6</f>
        <v>CĐ TRẠNG THÁI</v>
      </c>
      <c r="F48" s="341">
        <f>'TONG HOP'!L17</f>
        <v>0</v>
      </c>
      <c r="G48" s="342" t="str">
        <f>'TONG HOP'!L28</f>
        <v>BD SC TRANG</v>
      </c>
      <c r="H48" s="341" t="str">
        <f>'TONG HOP'!L39</f>
        <v>BD SC HT ĐK</v>
      </c>
      <c r="I48" s="342" t="str">
        <f>'TONG HOP'!L50</f>
        <v>BD SC TRANG</v>
      </c>
      <c r="J48" s="492" t="str">
        <f>'TONG HOP'!L61</f>
        <v>CĐ TRẠNG THÁI</v>
      </c>
      <c r="K48" s="660"/>
    </row>
    <row r="49" spans="2:22" s="237" customFormat="1" ht="19.5" customHeight="1" thickBot="1">
      <c r="B49" s="967"/>
      <c r="C49" s="443">
        <v>2</v>
      </c>
      <c r="D49" s="444" t="s">
        <v>384</v>
      </c>
      <c r="E49" s="257" t="str">
        <f>'TONG HOP'!L7</f>
        <v>KT Ô TÔ</v>
      </c>
      <c r="F49" s="250">
        <f>'TONG HOP'!L18</f>
        <v>0</v>
      </c>
      <c r="G49" s="240" t="str">
        <f>'TONG HOP'!L29</f>
        <v>BỊ ĐIỆN ÔTÔ</v>
      </c>
      <c r="H49" s="250" t="str">
        <f>'TONG HOP'!L40</f>
        <v>BẰNG KHÍ NÉN</v>
      </c>
      <c r="I49" s="240" t="str">
        <f>'TONG HOP'!L51</f>
        <v>BỊ ĐIỆN ÔTÔ</v>
      </c>
      <c r="J49" s="493" t="str">
        <f>'TONG HOP'!L62</f>
        <v>KT Ô TÔ</v>
      </c>
      <c r="K49" s="661"/>
    </row>
    <row r="50" spans="2:22" s="237" customFormat="1" ht="19.5" customHeight="1" thickTop="1">
      <c r="B50" s="967"/>
      <c r="C50" s="445">
        <v>3</v>
      </c>
      <c r="D50" s="446" t="s">
        <v>385</v>
      </c>
      <c r="E50" s="691">
        <f>'TONG HOP'!L8</f>
        <v>0</v>
      </c>
      <c r="F50" s="806">
        <f>'TONG HOP'!L19</f>
        <v>0</v>
      </c>
      <c r="G50" s="692">
        <f>'TONG HOP'!L30</f>
        <v>0</v>
      </c>
      <c r="H50" s="678" t="str">
        <f>'TONG HOP'!L41</f>
        <v>HỌC TẠI CS1</v>
      </c>
      <c r="I50" s="251">
        <f>'TONG HOP'!L52</f>
        <v>0</v>
      </c>
      <c r="J50" s="745">
        <f>'TONG HOP'!L63</f>
        <v>0</v>
      </c>
      <c r="K50" s="695"/>
    </row>
    <row r="51" spans="2:22" s="238" customFormat="1" ht="19.5" customHeight="1">
      <c r="B51" s="967"/>
      <c r="C51" s="445">
        <v>4</v>
      </c>
      <c r="D51" s="446" t="s">
        <v>381</v>
      </c>
      <c r="E51" s="461" t="str">
        <f>'TONG HOP'!L9</f>
        <v>X.GẦM</v>
      </c>
      <c r="F51" s="462">
        <f>'TONG HOP'!L20</f>
        <v>0</v>
      </c>
      <c r="G51" s="462" t="str">
        <f>'TONG HOP'!L31</f>
        <v>X.DẦU</v>
      </c>
      <c r="H51" s="462" t="str">
        <f>'TONG HOP'!L42</f>
        <v>P.PLC</v>
      </c>
      <c r="I51" s="254" t="str">
        <f>'TONG HOP'!L53</f>
        <v>X.DẦU</v>
      </c>
      <c r="J51" s="479" t="str">
        <f>'TONG HOP'!L64</f>
        <v>X.GẦM</v>
      </c>
      <c r="K51" s="662"/>
    </row>
    <row r="52" spans="2:22" s="237" customFormat="1" ht="19.5" customHeight="1" thickBot="1">
      <c r="B52" s="968"/>
      <c r="C52" s="443">
        <v>5</v>
      </c>
      <c r="D52" s="444" t="s">
        <v>382</v>
      </c>
      <c r="E52" s="273" t="str">
        <f>'TONG HOP'!L10</f>
        <v>T.DƯƠNG</v>
      </c>
      <c r="F52" s="252">
        <f>'TONG HOP'!L21</f>
        <v>0</v>
      </c>
      <c r="G52" s="253" t="str">
        <f>'TONG HOP'!L32</f>
        <v>T.KHÁNH</v>
      </c>
      <c r="H52" s="252" t="str">
        <f>'TONG HOP'!L43</f>
        <v>T.LƯU</v>
      </c>
      <c r="I52" s="253" t="str">
        <f>'TONG HOP'!L54</f>
        <v>T.KHÁNH</v>
      </c>
      <c r="J52" s="494" t="str">
        <f>'TONG HOP'!L65</f>
        <v>T.DƯƠNG</v>
      </c>
      <c r="K52" s="663"/>
    </row>
    <row r="53" spans="2:22" s="237" customFormat="1" ht="19.5" customHeight="1" thickTop="1">
      <c r="B53" s="985" t="s">
        <v>30</v>
      </c>
      <c r="C53" s="447">
        <v>6</v>
      </c>
      <c r="D53" s="446" t="s">
        <v>331</v>
      </c>
      <c r="E53" s="257" t="str">
        <f>'TONG HOP'!L11</f>
        <v>CĐ TRẠNG THÁI</v>
      </c>
      <c r="F53" s="250">
        <f>'TONG HOP'!L22</f>
        <v>0</v>
      </c>
      <c r="G53" s="240" t="str">
        <f>'TONG HOP'!L33</f>
        <v>BD SC TRANG</v>
      </c>
      <c r="H53" s="250" t="str">
        <f>'TONG HOP'!L44</f>
        <v>BD SC HT ĐK</v>
      </c>
      <c r="I53" s="240" t="str">
        <f>'TONG HOP'!L55</f>
        <v>BD SC BƠM</v>
      </c>
      <c r="J53" s="493" t="str">
        <f>'TONG HOP'!L66</f>
        <v>CĐ TRẠNG THÁI</v>
      </c>
      <c r="K53" s="660"/>
    </row>
    <row r="54" spans="2:22" s="237" customFormat="1" ht="19.5" customHeight="1" thickBot="1">
      <c r="B54" s="967"/>
      <c r="C54" s="443">
        <v>7</v>
      </c>
      <c r="D54" s="444" t="s">
        <v>332</v>
      </c>
      <c r="E54" s="691" t="str">
        <f>'TONG HOP'!L12</f>
        <v>KT Ô TÔ</v>
      </c>
      <c r="F54" s="305">
        <f>'TONG HOP'!L23</f>
        <v>0</v>
      </c>
      <c r="G54" s="240" t="str">
        <f>'TONG HOP'!L34</f>
        <v>BỊ ĐIỆN ÔTÔ</v>
      </c>
      <c r="H54" s="250" t="str">
        <f>'TONG HOP'!L45</f>
        <v>BẰNG KHÍ NÉN</v>
      </c>
      <c r="I54" s="240" t="str">
        <f>'TONG HOP'!L56</f>
        <v>CAO ÁP ĐK</v>
      </c>
      <c r="J54" s="493" t="str">
        <f>'TONG HOP'!L67</f>
        <v>KT Ô TÔ</v>
      </c>
      <c r="K54" s="661"/>
    </row>
    <row r="55" spans="2:22" s="237" customFormat="1" ht="19.5" customHeight="1" thickTop="1">
      <c r="B55" s="967"/>
      <c r="C55" s="447">
        <v>8</v>
      </c>
      <c r="D55" s="448" t="s">
        <v>333</v>
      </c>
      <c r="E55" s="684">
        <f>'TONG HOP'!L13</f>
        <v>0</v>
      </c>
      <c r="F55" s="806">
        <f>'TONG HOP'!L24</f>
        <v>0</v>
      </c>
      <c r="G55" s="254">
        <f>'TONG HOP'!L35</f>
        <v>0</v>
      </c>
      <c r="H55" s="462" t="str">
        <f>'TONG HOP'!L46</f>
        <v>HỌC TẠI CS1</v>
      </c>
      <c r="I55" s="251" t="str">
        <f>'TONG HOP'!L57</f>
        <v>ĐIỆN TỬ</v>
      </c>
      <c r="J55" s="479">
        <f>'TONG HOP'!L68</f>
        <v>0</v>
      </c>
      <c r="K55" s="695"/>
    </row>
    <row r="56" spans="2:22" s="238" customFormat="1" ht="19.5" customHeight="1">
      <c r="B56" s="967"/>
      <c r="C56" s="445">
        <v>9</v>
      </c>
      <c r="D56" s="446" t="s">
        <v>334</v>
      </c>
      <c r="E56" s="462" t="str">
        <f>'TONG HOP'!L14</f>
        <v>X.GẦM</v>
      </c>
      <c r="F56" s="462">
        <f>'TONG HOP'!L25</f>
        <v>0</v>
      </c>
      <c r="G56" s="462" t="str">
        <f>'TONG HOP'!L36</f>
        <v>X.DẦU</v>
      </c>
      <c r="H56" s="462" t="str">
        <f>'TONG HOP'!L47</f>
        <v>P.PLC</v>
      </c>
      <c r="I56" s="254" t="str">
        <f>'TONG HOP'!L58</f>
        <v>X.GẦM</v>
      </c>
      <c r="J56" s="479" t="str">
        <f>'TONG HOP'!L69</f>
        <v>X.GẦM</v>
      </c>
      <c r="K56" s="662"/>
    </row>
    <row r="57" spans="2:22" s="237" customFormat="1" ht="19.5" customHeight="1" thickBot="1">
      <c r="B57" s="971"/>
      <c r="C57" s="480">
        <v>10</v>
      </c>
      <c r="D57" s="481" t="s">
        <v>335</v>
      </c>
      <c r="E57" s="487" t="str">
        <f>'TONG HOP'!L15</f>
        <v>T.DƯƠNG</v>
      </c>
      <c r="F57" s="488">
        <f>'TONG HOP'!L26</f>
        <v>0</v>
      </c>
      <c r="G57" s="488" t="str">
        <f>'TONG HOP'!L37</f>
        <v>T.KHÁNH</v>
      </c>
      <c r="H57" s="488" t="str">
        <f>'TONG HOP'!L48</f>
        <v>T.LƯU</v>
      </c>
      <c r="I57" s="489" t="str">
        <f>'TONG HOP'!L59</f>
        <v>T.THOẠI</v>
      </c>
      <c r="J57" s="495" t="str">
        <f>'TONG HOP'!L70</f>
        <v>T.DƯƠNG</v>
      </c>
      <c r="K57" s="663"/>
    </row>
    <row r="58" spans="2:22" ht="11.25" customHeight="1">
      <c r="B58" s="239"/>
      <c r="C58" s="431"/>
      <c r="D58" s="240"/>
      <c r="E58" s="255"/>
      <c r="F58" s="255"/>
      <c r="G58" s="255"/>
      <c r="H58" s="240"/>
      <c r="I58" s="255"/>
      <c r="J58" s="255"/>
      <c r="K58" s="361"/>
      <c r="L58" s="401"/>
      <c r="M58" s="239"/>
      <c r="N58" s="431"/>
      <c r="O58" s="240"/>
      <c r="P58" s="242"/>
      <c r="Q58" s="242"/>
      <c r="R58" s="242"/>
      <c r="S58" s="242"/>
      <c r="T58" s="242"/>
      <c r="U58" s="242"/>
    </row>
    <row r="59" spans="2:22" s="459" customFormat="1" ht="26.1" customHeight="1" thickBot="1">
      <c r="B59" s="983" t="str">
        <f>B45</f>
        <v>ÁP DỤNG TỪ NGÀY 22/04/2019</v>
      </c>
      <c r="C59" s="983"/>
      <c r="D59" s="983"/>
      <c r="E59" s="983"/>
      <c r="F59" s="983"/>
      <c r="G59" s="983"/>
      <c r="H59" s="983"/>
      <c r="I59" s="983"/>
      <c r="J59" s="983"/>
      <c r="K59" s="458"/>
      <c r="L59" s="475"/>
      <c r="M59" s="983" t="str">
        <f>B59</f>
        <v>ÁP DỤNG TỪ NGÀY 22/04/2019</v>
      </c>
      <c r="N59" s="983"/>
      <c r="O59" s="983"/>
      <c r="P59" s="983"/>
      <c r="Q59" s="983"/>
      <c r="R59" s="983"/>
      <c r="S59" s="983"/>
      <c r="T59" s="983"/>
      <c r="U59" s="983"/>
    </row>
    <row r="60" spans="2:22" s="256" customFormat="1" ht="24.75" customHeight="1">
      <c r="B60" s="986" t="s">
        <v>19</v>
      </c>
      <c r="C60" s="987"/>
      <c r="D60" s="984" t="str">
        <f>'TONG HOP'!M5</f>
        <v>C17OTO2</v>
      </c>
      <c r="E60" s="961"/>
      <c r="F60" s="955" t="s">
        <v>409</v>
      </c>
      <c r="G60" s="956"/>
      <c r="H60" s="956"/>
      <c r="I60" s="956"/>
      <c r="J60" s="956"/>
      <c r="K60" s="957"/>
      <c r="L60" s="958"/>
      <c r="M60" s="959" t="s">
        <v>19</v>
      </c>
      <c r="N60" s="960"/>
      <c r="O60" s="961" t="str">
        <f>'TONG HOP'!N5</f>
        <v>C17OTO3</v>
      </c>
      <c r="P60" s="961"/>
      <c r="Q60" s="955" t="s">
        <v>428</v>
      </c>
      <c r="R60" s="956"/>
      <c r="S60" s="956"/>
      <c r="T60" s="956"/>
      <c r="U60" s="956"/>
      <c r="V60" s="957"/>
    </row>
    <row r="61" spans="2:22" ht="19.5" customHeight="1">
      <c r="B61" s="498" t="s">
        <v>20</v>
      </c>
      <c r="C61" s="457" t="s">
        <v>21</v>
      </c>
      <c r="D61" s="451" t="s">
        <v>22</v>
      </c>
      <c r="E61" s="460" t="s">
        <v>23</v>
      </c>
      <c r="F61" s="439" t="s">
        <v>24</v>
      </c>
      <c r="G61" s="439" t="s">
        <v>25</v>
      </c>
      <c r="H61" s="440" t="s">
        <v>26</v>
      </c>
      <c r="I61" s="439" t="s">
        <v>27</v>
      </c>
      <c r="J61" s="478" t="s">
        <v>49</v>
      </c>
      <c r="K61" s="483" t="s">
        <v>347</v>
      </c>
      <c r="L61" s="958"/>
      <c r="M61" s="498" t="s">
        <v>20</v>
      </c>
      <c r="N61" s="457" t="s">
        <v>21</v>
      </c>
      <c r="O61" s="451" t="s">
        <v>22</v>
      </c>
      <c r="P61" s="439" t="s">
        <v>23</v>
      </c>
      <c r="Q61" s="439" t="s">
        <v>24</v>
      </c>
      <c r="R61" s="439" t="s">
        <v>25</v>
      </c>
      <c r="S61" s="439" t="s">
        <v>26</v>
      </c>
      <c r="T61" s="439" t="s">
        <v>27</v>
      </c>
      <c r="U61" s="497" t="s">
        <v>28</v>
      </c>
      <c r="V61" s="751" t="s">
        <v>395</v>
      </c>
    </row>
    <row r="62" spans="2:22" s="237" customFormat="1" ht="19.5" customHeight="1">
      <c r="B62" s="967" t="s">
        <v>29</v>
      </c>
      <c r="C62" s="445">
        <v>1</v>
      </c>
      <c r="D62" s="442" t="s">
        <v>383</v>
      </c>
      <c r="E62" s="348" t="str">
        <f>'TONG HOP'!M6</f>
        <v>CĐ TRẠNG THÁI</v>
      </c>
      <c r="F62" s="341">
        <f>'TONG HOP'!M17</f>
        <v>0</v>
      </c>
      <c r="G62" s="342" t="str">
        <f>'TONG HOP'!M28</f>
        <v>BD SC TRANG</v>
      </c>
      <c r="H62" s="341">
        <f>'TONG HOP'!M39</f>
        <v>0</v>
      </c>
      <c r="I62" s="342" t="str">
        <f>'TONG HOP'!M50</f>
        <v>BD SC TRANG</v>
      </c>
      <c r="J62" s="492" t="str">
        <f>'TONG HOP'!M61</f>
        <v>CĐ TRẠNG THÁI</v>
      </c>
      <c r="K62" s="484"/>
      <c r="L62" s="958"/>
      <c r="M62" s="967" t="s">
        <v>29</v>
      </c>
      <c r="N62" s="445">
        <v>1</v>
      </c>
      <c r="O62" s="442" t="s">
        <v>383</v>
      </c>
      <c r="P62" s="348" t="str">
        <f>'TONG HOP'!N6</f>
        <v>BD SC HT ĐK</v>
      </c>
      <c r="Q62" s="341" t="str">
        <f>'TONG HOP'!N17</f>
        <v xml:space="preserve">BD SC HT </v>
      </c>
      <c r="R62" s="342" t="str">
        <f>'TONG HOP'!N28</f>
        <v>TH AUTO CAD</v>
      </c>
      <c r="S62" s="341" t="str">
        <f>'TONG HOP'!N39</f>
        <v xml:space="preserve">BD SC HT </v>
      </c>
      <c r="T62" s="342" t="str">
        <f>'TONG HOP'!N50</f>
        <v>BD SC TRANG</v>
      </c>
      <c r="U62" s="492" t="str">
        <f>'TONG HOP'!N61</f>
        <v>CN KHÍ NÉN</v>
      </c>
      <c r="V62" s="492"/>
    </row>
    <row r="63" spans="2:22" s="237" customFormat="1" ht="19.5" customHeight="1" thickBot="1">
      <c r="B63" s="967"/>
      <c r="C63" s="443">
        <v>2</v>
      </c>
      <c r="D63" s="444" t="s">
        <v>384</v>
      </c>
      <c r="E63" s="691" t="str">
        <f>'TONG HOP'!M7</f>
        <v>KT Ô TÔ</v>
      </c>
      <c r="F63" s="250">
        <f>'TONG HOP'!M18</f>
        <v>0</v>
      </c>
      <c r="G63" s="240" t="str">
        <f>'TONG HOP'!M29</f>
        <v>BỊ ĐIỆN ÔTÔ</v>
      </c>
      <c r="H63" s="250">
        <f>'TONG HOP'!M40</f>
        <v>0</v>
      </c>
      <c r="I63" s="240" t="str">
        <f>'TONG HOP'!M51</f>
        <v>BỊ ĐIỆN ÔTÔ</v>
      </c>
      <c r="J63" s="493" t="str">
        <f>'TONG HOP'!M62</f>
        <v>KT Ô TÔ</v>
      </c>
      <c r="K63" s="484"/>
      <c r="L63" s="958"/>
      <c r="M63" s="967"/>
      <c r="N63" s="443">
        <v>2</v>
      </c>
      <c r="O63" s="444" t="s">
        <v>384</v>
      </c>
      <c r="P63" s="257" t="str">
        <f>'TONG HOP'!N7</f>
        <v>BẰNG KHÍ NÉN</v>
      </c>
      <c r="Q63" s="250" t="str">
        <f>'TONG HOP'!N18</f>
        <v>ĐÁNH LỬA</v>
      </c>
      <c r="R63" s="240">
        <f>'TONG HOP'!N29</f>
        <v>0</v>
      </c>
      <c r="S63" s="250" t="str">
        <f>'TONG HOP'!N40</f>
        <v>ĐÁNH LỬA</v>
      </c>
      <c r="T63" s="240" t="str">
        <f>'TONG HOP'!N51</f>
        <v>BỊ ĐIỆN ÔTÔ</v>
      </c>
      <c r="U63" s="667" t="str">
        <f>'TONG HOP'!N62</f>
        <v>THỦY LỰC ƯD</v>
      </c>
      <c r="V63" s="493"/>
    </row>
    <row r="64" spans="2:22" s="237" customFormat="1" ht="19.5" customHeight="1" thickTop="1">
      <c r="B64" s="967"/>
      <c r="C64" s="445">
        <v>3</v>
      </c>
      <c r="D64" s="446" t="s">
        <v>385</v>
      </c>
      <c r="E64" s="461">
        <f>'TONG HOP'!M8</f>
        <v>0</v>
      </c>
      <c r="F64" s="678">
        <f>'TONG HOP'!M19</f>
        <v>0</v>
      </c>
      <c r="G64" s="251">
        <f>'TONG HOP'!M30</f>
        <v>0</v>
      </c>
      <c r="H64" s="678">
        <f>'TONG HOP'!M41</f>
        <v>0</v>
      </c>
      <c r="I64" s="353">
        <f>'TONG HOP'!M52</f>
        <v>0</v>
      </c>
      <c r="J64" s="745">
        <f>'TONG HOP'!M63</f>
        <v>0</v>
      </c>
      <c r="K64" s="484"/>
      <c r="L64" s="958"/>
      <c r="M64" s="967"/>
      <c r="N64" s="445">
        <v>3</v>
      </c>
      <c r="O64" s="446" t="s">
        <v>385</v>
      </c>
      <c r="P64" s="819" t="str">
        <f>'TONG HOP'!N8</f>
        <v>HỌC TẠI CS1</v>
      </c>
      <c r="Q64" s="679">
        <f>'TONG HOP'!N19</f>
        <v>0</v>
      </c>
      <c r="R64" s="251">
        <f>'TONG HOP'!N30</f>
        <v>0</v>
      </c>
      <c r="S64" s="250">
        <f>'TONG HOP'!N41</f>
        <v>0</v>
      </c>
      <c r="T64" s="240">
        <f>'TONG HOP'!N52</f>
        <v>0</v>
      </c>
      <c r="U64" s="821" t="str">
        <f>'TONG HOP'!N63</f>
        <v>HỌC TẠI CS1</v>
      </c>
      <c r="V64" s="745"/>
    </row>
    <row r="65" spans="2:22" s="238" customFormat="1" ht="19.5" customHeight="1">
      <c r="B65" s="967"/>
      <c r="C65" s="445">
        <v>4</v>
      </c>
      <c r="D65" s="446" t="s">
        <v>381</v>
      </c>
      <c r="E65" s="461" t="str">
        <f>'TONG HOP'!M9</f>
        <v>X.GẦM</v>
      </c>
      <c r="F65" s="462">
        <f>'TONG HOP'!M20</f>
        <v>0</v>
      </c>
      <c r="G65" s="254" t="str">
        <f>'TONG HOP'!M31</f>
        <v>X.DẦU</v>
      </c>
      <c r="H65" s="681">
        <f>'TONG HOP'!M42</f>
        <v>0</v>
      </c>
      <c r="I65" s="462" t="str">
        <f>'TONG HOP'!M53</f>
        <v>X.DẦU</v>
      </c>
      <c r="J65" s="479" t="str">
        <f>'TONG HOP'!M64</f>
        <v>X.GẦM</v>
      </c>
      <c r="K65" s="485"/>
      <c r="L65" s="958"/>
      <c r="M65" s="967"/>
      <c r="N65" s="445">
        <v>4</v>
      </c>
      <c r="O65" s="446" t="s">
        <v>381</v>
      </c>
      <c r="P65" s="461" t="str">
        <f>'TONG HOP'!N9</f>
        <v>X.CƠ ĐIỆN TỬ</v>
      </c>
      <c r="Q65" s="462" t="str">
        <f>'TONG HOP'!N20</f>
        <v>X.ĐIỆN</v>
      </c>
      <c r="R65" s="254" t="str">
        <f>'TONG HOP'!N31</f>
        <v>P.MÁY</v>
      </c>
      <c r="S65" s="462" t="str">
        <f>'TONG HOP'!N42</f>
        <v>X.ĐIỆN</v>
      </c>
      <c r="T65" s="254" t="str">
        <f>'TONG HOP'!N53</f>
        <v>X.DẦU</v>
      </c>
      <c r="U65" s="798" t="str">
        <f>'TONG HOP'!N64</f>
        <v>X.CƠ ĐIỆN TỬ</v>
      </c>
      <c r="V65" s="479"/>
    </row>
    <row r="66" spans="2:22" s="237" customFormat="1" ht="19.5" customHeight="1" thickBot="1">
      <c r="B66" s="968"/>
      <c r="C66" s="443">
        <v>5</v>
      </c>
      <c r="D66" s="444" t="s">
        <v>382</v>
      </c>
      <c r="E66" s="273" t="str">
        <f>'TONG HOP'!M10</f>
        <v>T.DƯƠNG</v>
      </c>
      <c r="F66" s="252">
        <f>'TONG HOP'!M21</f>
        <v>0</v>
      </c>
      <c r="G66" s="253" t="str">
        <f>'TONG HOP'!M32</f>
        <v>T.KHÁNH</v>
      </c>
      <c r="H66" s="252">
        <f>'TONG HOP'!M43</f>
        <v>0</v>
      </c>
      <c r="I66" s="253" t="str">
        <f>'TONG HOP'!M54</f>
        <v>T.KHÁNH</v>
      </c>
      <c r="J66" s="494" t="str">
        <f>'TONG HOP'!M65</f>
        <v>T.DƯƠNG</v>
      </c>
      <c r="K66" s="486"/>
      <c r="L66" s="958"/>
      <c r="M66" s="968"/>
      <c r="N66" s="443">
        <v>5</v>
      </c>
      <c r="O66" s="444" t="s">
        <v>382</v>
      </c>
      <c r="P66" s="273" t="str">
        <f>'TONG HOP'!N10</f>
        <v>T.LUÂN</v>
      </c>
      <c r="Q66" s="252" t="str">
        <f>'TONG HOP'!N21</f>
        <v>T.KHÁNH</v>
      </c>
      <c r="R66" s="252" t="str">
        <f>'TONG HOP'!N32</f>
        <v>T.QUỐC</v>
      </c>
      <c r="S66" s="252" t="str">
        <f>'TONG HOP'!N43</f>
        <v>T.KHÁNH</v>
      </c>
      <c r="T66" s="253" t="str">
        <f>'TONG HOP'!N54</f>
        <v>T.THƯƠNG</v>
      </c>
      <c r="U66" s="494" t="str">
        <f>'TONG HOP'!N65</f>
        <v>T.LUÂN</v>
      </c>
      <c r="V66" s="494"/>
    </row>
    <row r="67" spans="2:22" s="237" customFormat="1" ht="19.5" customHeight="1" thickTop="1">
      <c r="B67" s="985" t="s">
        <v>30</v>
      </c>
      <c r="C67" s="447">
        <v>6</v>
      </c>
      <c r="D67" s="446" t="s">
        <v>331</v>
      </c>
      <c r="E67" s="257" t="str">
        <f>'TONG HOP'!M11</f>
        <v>CĐ TRẠNG THÁI</v>
      </c>
      <c r="F67" s="250">
        <f>'TONG HOP'!M22</f>
        <v>0</v>
      </c>
      <c r="G67" s="240" t="str">
        <f>'TONG HOP'!M33</f>
        <v>BD SC TRANG</v>
      </c>
      <c r="H67" s="250">
        <f>'TONG HOP'!M44</f>
        <v>0</v>
      </c>
      <c r="I67" s="240" t="str">
        <f>'TONG HOP'!M55</f>
        <v>BD SC BƠM</v>
      </c>
      <c r="J67" s="493" t="str">
        <f>'TONG HOP'!M66</f>
        <v>CĐ TRẠNG THÁI</v>
      </c>
      <c r="K67" s="484"/>
      <c r="L67" s="958"/>
      <c r="M67" s="985" t="s">
        <v>30</v>
      </c>
      <c r="N67" s="447">
        <v>6</v>
      </c>
      <c r="O67" s="446" t="s">
        <v>331</v>
      </c>
      <c r="P67" s="257" t="str">
        <f>'TONG HOP'!N11</f>
        <v>BD SC HT ĐK</v>
      </c>
      <c r="Q67" s="250" t="str">
        <f>'TONG HOP'!N22</f>
        <v xml:space="preserve">BD SC HT </v>
      </c>
      <c r="R67" s="240" t="str">
        <f>'TONG HOP'!O33</f>
        <v xml:space="preserve">BD SC HT </v>
      </c>
      <c r="S67" s="250" t="str">
        <f>'TONG HOP'!N44</f>
        <v xml:space="preserve">BD SC HT </v>
      </c>
      <c r="T67" s="240" t="str">
        <f>'TONG HOP'!N55</f>
        <v>BD SC TRANG</v>
      </c>
      <c r="U67" s="752" t="str">
        <f>'TONG HOP'!N66</f>
        <v>CN KHÍ NÉN</v>
      </c>
      <c r="V67" s="492"/>
    </row>
    <row r="68" spans="2:22" s="237" customFormat="1" ht="19.5" customHeight="1" thickBot="1">
      <c r="B68" s="967"/>
      <c r="C68" s="443">
        <v>7</v>
      </c>
      <c r="D68" s="444" t="s">
        <v>332</v>
      </c>
      <c r="E68" s="257" t="str">
        <f>'TONG HOP'!M12</f>
        <v>KT Ô TÔ</v>
      </c>
      <c r="F68" s="250">
        <f>'TONG HOP'!M23</f>
        <v>0</v>
      </c>
      <c r="G68" s="240" t="str">
        <f>'TONG HOP'!M34</f>
        <v>BỊ ĐIỆN ÔTÔ</v>
      </c>
      <c r="H68" s="250">
        <f>'TONG HOP'!M45</f>
        <v>0</v>
      </c>
      <c r="I68" s="240" t="str">
        <f>'TONG HOP'!M56</f>
        <v>CAO ÁP ĐK</v>
      </c>
      <c r="J68" s="493" t="str">
        <f>'TONG HOP'!M67</f>
        <v>KT Ô TÔ</v>
      </c>
      <c r="K68" s="484"/>
      <c r="L68" s="958"/>
      <c r="M68" s="967"/>
      <c r="N68" s="443">
        <v>7</v>
      </c>
      <c r="O68" s="444" t="s">
        <v>332</v>
      </c>
      <c r="P68" s="257" t="str">
        <f>'TONG HOP'!N12</f>
        <v>BẰNG KHÍ NÉN</v>
      </c>
      <c r="Q68" s="250" t="str">
        <f>'TONG HOP'!N23</f>
        <v>ĐÁNH LỬA</v>
      </c>
      <c r="R68" s="240">
        <f>'TONG HOP'!N34</f>
        <v>0</v>
      </c>
      <c r="S68" s="250" t="str">
        <f>'TONG HOP'!N45</f>
        <v>ĐÁNH LỬA</v>
      </c>
      <c r="T68" s="240" t="str">
        <f>'TONG HOP'!N56</f>
        <v>BỊ ĐIỆN ÔTÔ</v>
      </c>
      <c r="U68" s="753" t="str">
        <f>'TONG HOP'!N67</f>
        <v>THỦY LỰC ƯD</v>
      </c>
      <c r="V68" s="493"/>
    </row>
    <row r="69" spans="2:22" s="237" customFormat="1" ht="19.5" customHeight="1" thickTop="1">
      <c r="B69" s="967"/>
      <c r="C69" s="447">
        <v>8</v>
      </c>
      <c r="D69" s="448" t="s">
        <v>333</v>
      </c>
      <c r="E69" s="257">
        <f>'TONG HOP'!M13</f>
        <v>0</v>
      </c>
      <c r="F69" s="679">
        <f>'TONG HOP'!M24</f>
        <v>0</v>
      </c>
      <c r="G69" s="251">
        <f>'TONG HOP'!M35</f>
        <v>0</v>
      </c>
      <c r="H69" s="679">
        <f>'TONG HOP'!M46</f>
        <v>0</v>
      </c>
      <c r="I69" s="240" t="str">
        <f>'TONG HOP'!M57</f>
        <v>ĐIỆN TỬ</v>
      </c>
      <c r="J69" s="745">
        <f>'TONG HOP'!M68</f>
        <v>0</v>
      </c>
      <c r="K69" s="484"/>
      <c r="L69" s="958"/>
      <c r="M69" s="967"/>
      <c r="N69" s="447">
        <v>8</v>
      </c>
      <c r="O69" s="448" t="s">
        <v>333</v>
      </c>
      <c r="P69" s="819" t="str">
        <f>'TONG HOP'!N13</f>
        <v>HỌC TẠI CS1</v>
      </c>
      <c r="Q69" s="679">
        <f>'TONG HOP'!N24</f>
        <v>0</v>
      </c>
      <c r="R69" s="240">
        <f>'TONG HOP'!N35</f>
        <v>0</v>
      </c>
      <c r="S69" s="250">
        <f>'TONG HOP'!N46</f>
        <v>0</v>
      </c>
      <c r="T69" s="240">
        <f>'TONG HOP'!N57</f>
        <v>0</v>
      </c>
      <c r="U69" s="820" t="str">
        <f>'TONG HOP'!N68</f>
        <v>HỌC TẠI CS1</v>
      </c>
      <c r="V69" s="745"/>
    </row>
    <row r="70" spans="2:22" s="238" customFormat="1" ht="19.5" customHeight="1">
      <c r="B70" s="967"/>
      <c r="C70" s="445">
        <v>9</v>
      </c>
      <c r="D70" s="446" t="s">
        <v>334</v>
      </c>
      <c r="E70" s="461" t="str">
        <f>'TONG HOP'!M14</f>
        <v>X.GẦM</v>
      </c>
      <c r="F70" s="462">
        <f>'TONG HOP'!M25</f>
        <v>0</v>
      </c>
      <c r="G70" s="254" t="str">
        <f>'TONG HOP'!M36</f>
        <v>X.DẦU</v>
      </c>
      <c r="H70" s="462">
        <f>'TONG HOP'!M47</f>
        <v>0</v>
      </c>
      <c r="I70" s="462" t="str">
        <f>'TONG HOP'!M58</f>
        <v>X.GẦM</v>
      </c>
      <c r="J70" s="479" t="str">
        <f>'TONG HOP'!M69</f>
        <v>X.GẦM</v>
      </c>
      <c r="K70" s="485"/>
      <c r="L70" s="958"/>
      <c r="M70" s="967"/>
      <c r="N70" s="445">
        <v>9</v>
      </c>
      <c r="O70" s="446" t="s">
        <v>334</v>
      </c>
      <c r="P70" s="461" t="str">
        <f>'TONG HOP'!N14</f>
        <v>X.CƠ ĐIỆN TỬ</v>
      </c>
      <c r="Q70" s="681" t="str">
        <f>'TONG HOP'!N25</f>
        <v>X.ĐIỆN</v>
      </c>
      <c r="R70" s="254" t="str">
        <f>'TONG HOP'!N36</f>
        <v>P.MÁY</v>
      </c>
      <c r="S70" s="462" t="str">
        <f>'TONG HOP'!N47</f>
        <v>X.ĐIỆN</v>
      </c>
      <c r="T70" s="254" t="str">
        <f>'TONG HOP'!N58</f>
        <v>X.DẦU</v>
      </c>
      <c r="U70" s="755" t="str">
        <f>'TONG HOP'!N69</f>
        <v>X.CƠ ĐIỆN TỬ</v>
      </c>
      <c r="V70" s="479"/>
    </row>
    <row r="71" spans="2:22" s="237" customFormat="1" ht="19.5" customHeight="1" thickBot="1">
      <c r="B71" s="971"/>
      <c r="C71" s="480">
        <v>10</v>
      </c>
      <c r="D71" s="481" t="s">
        <v>335</v>
      </c>
      <c r="E71" s="487" t="str">
        <f>'TONG HOP'!M15</f>
        <v>T.DƯƠNG</v>
      </c>
      <c r="F71" s="488">
        <f>'TONG HOP'!M26</f>
        <v>0</v>
      </c>
      <c r="G71" s="489" t="str">
        <f>'TONG HOP'!M37</f>
        <v>T.KHÁNH</v>
      </c>
      <c r="H71" s="488">
        <f>'TONG HOP'!M48</f>
        <v>0</v>
      </c>
      <c r="I71" s="489" t="str">
        <f>'TONG HOP'!M59</f>
        <v>T.THOẠI</v>
      </c>
      <c r="J71" s="495" t="str">
        <f>'TONG HOP'!M70</f>
        <v>T.DƯƠNG</v>
      </c>
      <c r="K71" s="490"/>
      <c r="L71" s="958"/>
      <c r="M71" s="971"/>
      <c r="N71" s="480">
        <v>10</v>
      </c>
      <c r="O71" s="481" t="s">
        <v>335</v>
      </c>
      <c r="P71" s="487" t="str">
        <f>'TONG HOP'!N15</f>
        <v>T.LUÂN</v>
      </c>
      <c r="Q71" s="784" t="str">
        <f>'TONG HOP'!N26</f>
        <v>T.KHÁNH</v>
      </c>
      <c r="R71" s="489" t="str">
        <f>'TONG HOP'!N37</f>
        <v>T.QUỐC</v>
      </c>
      <c r="S71" s="488" t="str">
        <f>'TONG HOP'!N48</f>
        <v>T.KHÁNH</v>
      </c>
      <c r="T71" s="489" t="str">
        <f>'TONG HOP'!N59</f>
        <v>T.THƯƠNG</v>
      </c>
      <c r="U71" s="756" t="str">
        <f>'TONG HOP'!N70</f>
        <v>T.LUÂN</v>
      </c>
      <c r="V71" s="494"/>
    </row>
    <row r="72" spans="2:22" ht="21" customHeight="1">
      <c r="L72" s="401"/>
    </row>
    <row r="73" spans="2:22" ht="24.75" customHeight="1" thickBot="1">
      <c r="B73" s="983" t="str">
        <f>B59</f>
        <v>ÁP DỤNG TỪ NGÀY 22/04/2019</v>
      </c>
      <c r="C73" s="983"/>
      <c r="D73" s="983"/>
      <c r="E73" s="983"/>
      <c r="F73" s="983"/>
      <c r="G73" s="983"/>
      <c r="H73" s="983"/>
      <c r="I73" s="983"/>
      <c r="J73" s="983"/>
      <c r="K73" s="458"/>
      <c r="L73" s="475"/>
      <c r="M73" s="983" t="str">
        <f>B73</f>
        <v>ÁP DỤNG TỪ NGÀY 22/04/2019</v>
      </c>
      <c r="N73" s="983"/>
      <c r="O73" s="983"/>
      <c r="P73" s="983"/>
      <c r="Q73" s="983"/>
      <c r="R73" s="983"/>
      <c r="S73" s="983"/>
      <c r="T73" s="983"/>
      <c r="U73" s="983"/>
      <c r="V73" s="459"/>
    </row>
    <row r="74" spans="2:22" ht="22.5" customHeight="1">
      <c r="B74" s="986" t="s">
        <v>19</v>
      </c>
      <c r="C74" s="987"/>
      <c r="D74" s="953" t="str">
        <f>'TONG HOP'!O5</f>
        <v>C17OTO4</v>
      </c>
      <c r="E74" s="954"/>
      <c r="F74" s="955" t="s">
        <v>410</v>
      </c>
      <c r="G74" s="956"/>
      <c r="H74" s="956"/>
      <c r="I74" s="956"/>
      <c r="J74" s="956"/>
      <c r="K74" s="957"/>
      <c r="L74" s="958"/>
      <c r="M74" s="959" t="s">
        <v>19</v>
      </c>
      <c r="N74" s="960"/>
      <c r="O74" s="961" t="str">
        <f>'TONG HOP'!P5</f>
        <v>C17OTO5</v>
      </c>
      <c r="P74" s="961"/>
      <c r="Q74" s="955" t="s">
        <v>429</v>
      </c>
      <c r="R74" s="956"/>
      <c r="S74" s="956"/>
      <c r="T74" s="956"/>
      <c r="U74" s="956"/>
      <c r="V74" s="957"/>
    </row>
    <row r="75" spans="2:22" ht="15.75" customHeight="1">
      <c r="B75" s="498" t="s">
        <v>20</v>
      </c>
      <c r="C75" s="457" t="s">
        <v>21</v>
      </c>
      <c r="D75" s="451" t="s">
        <v>22</v>
      </c>
      <c r="E75" s="460" t="s">
        <v>23</v>
      </c>
      <c r="F75" s="439" t="s">
        <v>24</v>
      </c>
      <c r="G75" s="439" t="s">
        <v>25</v>
      </c>
      <c r="H75" s="440" t="s">
        <v>26</v>
      </c>
      <c r="I75" s="439" t="s">
        <v>27</v>
      </c>
      <c r="J75" s="478" t="s">
        <v>49</v>
      </c>
      <c r="K75" s="483" t="s">
        <v>347</v>
      </c>
      <c r="L75" s="958"/>
      <c r="M75" s="498" t="s">
        <v>20</v>
      </c>
      <c r="N75" s="457" t="s">
        <v>21</v>
      </c>
      <c r="O75" s="451" t="s">
        <v>22</v>
      </c>
      <c r="P75" s="439" t="s">
        <v>23</v>
      </c>
      <c r="Q75" s="439" t="s">
        <v>24</v>
      </c>
      <c r="R75" s="439" t="s">
        <v>25</v>
      </c>
      <c r="S75" s="439" t="s">
        <v>26</v>
      </c>
      <c r="T75" s="439" t="s">
        <v>27</v>
      </c>
      <c r="U75" s="497" t="s">
        <v>28</v>
      </c>
      <c r="V75" s="751" t="s">
        <v>395</v>
      </c>
    </row>
    <row r="76" spans="2:22" ht="19.5" customHeight="1">
      <c r="B76" s="967" t="s">
        <v>29</v>
      </c>
      <c r="C76" s="445">
        <v>1</v>
      </c>
      <c r="D76" s="442" t="s">
        <v>383</v>
      </c>
      <c r="E76" s="348" t="str">
        <f>'TONG HOP'!O6</f>
        <v xml:space="preserve">BD SC HT </v>
      </c>
      <c r="F76" s="341" t="str">
        <f>'TONG HOP'!O17</f>
        <v>BD SC BƠM</v>
      </c>
      <c r="G76" s="342" t="str">
        <f>'TONG HOP'!O28</f>
        <v xml:space="preserve">BD SC HT </v>
      </c>
      <c r="H76" s="341" t="str">
        <f>'TONG HOP'!O39</f>
        <v>BD SC HT</v>
      </c>
      <c r="I76" s="342" t="str">
        <f>'TONG HOP'!O50</f>
        <v>BD SC HT ĐK</v>
      </c>
      <c r="J76" s="492">
        <f>'TONG HOP'!O61</f>
        <v>0</v>
      </c>
      <c r="K76" s="484"/>
      <c r="L76" s="958"/>
      <c r="M76" s="967" t="s">
        <v>29</v>
      </c>
      <c r="N76" s="445">
        <v>1</v>
      </c>
      <c r="O76" s="442" t="s">
        <v>383</v>
      </c>
      <c r="P76" s="348" t="str">
        <f>'TONG HOP'!P6</f>
        <v>BD SC HT</v>
      </c>
      <c r="Q76" s="341" t="str">
        <f>'TONG HOP'!P17</f>
        <v>BD SC HT ĐK</v>
      </c>
      <c r="R76" s="342" t="str">
        <f>'TONG HOP'!P28</f>
        <v>BD SC HT NL</v>
      </c>
      <c r="S76" s="341">
        <f>'TONG HOP'!P39</f>
        <v>0</v>
      </c>
      <c r="T76" s="342" t="str">
        <f>'TONG HOP'!P50</f>
        <v>BD SC HT</v>
      </c>
      <c r="U76" s="492">
        <f>'TONG HOP'!P61</f>
        <v>0</v>
      </c>
      <c r="V76" s="492"/>
    </row>
    <row r="77" spans="2:22" ht="19.5" customHeight="1" thickBot="1">
      <c r="B77" s="967"/>
      <c r="C77" s="443">
        <v>2</v>
      </c>
      <c r="D77" s="444" t="s">
        <v>384</v>
      </c>
      <c r="E77" s="691" t="str">
        <f>'TONG HOP'!O7</f>
        <v>ĐÁNH LỬA</v>
      </c>
      <c r="F77" s="250" t="str">
        <f>'TONG HOP'!O18</f>
        <v>CAO ÁP ĐK ĐT</v>
      </c>
      <c r="G77" s="240" t="str">
        <f>'TONG HOP'!O29</f>
        <v>ĐÁNH LỬA</v>
      </c>
      <c r="H77" s="250" t="str">
        <f>'TONG HOP'!O40</f>
        <v>PHANH ABS</v>
      </c>
      <c r="I77" s="240" t="str">
        <f>'TONG HOP'!O51</f>
        <v>BẰNG KHÍ NÉN</v>
      </c>
      <c r="J77" s="493">
        <f>'TONG HOP'!O62</f>
        <v>0</v>
      </c>
      <c r="K77" s="484"/>
      <c r="L77" s="958"/>
      <c r="M77" s="967"/>
      <c r="N77" s="443">
        <v>2</v>
      </c>
      <c r="O77" s="444" t="s">
        <v>384</v>
      </c>
      <c r="P77" s="257" t="str">
        <f>'TONG HOP'!P7</f>
        <v>PHANH ABS</v>
      </c>
      <c r="Q77" s="250" t="str">
        <f>'TONG HOP'!P18</f>
        <v>BẰNG KHÍ NÉN</v>
      </c>
      <c r="R77" s="240" t="str">
        <f>'TONG HOP'!P29</f>
        <v>ĐC DIESEL</v>
      </c>
      <c r="S77" s="250">
        <f>'TONG HOP'!P40</f>
        <v>0</v>
      </c>
      <c r="T77" s="240" t="str">
        <f>'TONG HOP'!P51</f>
        <v>KĐ ĐÁNH LỬA</v>
      </c>
      <c r="U77" s="667">
        <f>'TONG HOP'!P62</f>
        <v>0</v>
      </c>
      <c r="V77" s="493"/>
    </row>
    <row r="78" spans="2:22" ht="19.5" customHeight="1" thickTop="1">
      <c r="B78" s="967"/>
      <c r="C78" s="445">
        <v>3</v>
      </c>
      <c r="D78" s="446" t="s">
        <v>385</v>
      </c>
      <c r="E78" s="691">
        <f>'TONG HOP'!O8</f>
        <v>0</v>
      </c>
      <c r="F78" s="678">
        <f>'TONG HOP'!O19</f>
        <v>0</v>
      </c>
      <c r="G78" s="240">
        <f>'TONG HOP'!O30</f>
        <v>0</v>
      </c>
      <c r="H78" s="678">
        <f>'TONG HOP'!O41</f>
        <v>0</v>
      </c>
      <c r="I78" s="683" t="str">
        <f>'TONG HOP'!O52</f>
        <v>HỌC TẠI CS1</v>
      </c>
      <c r="J78" s="667">
        <f>'TONG HOP'!O63</f>
        <v>0</v>
      </c>
      <c r="K78" s="484"/>
      <c r="L78" s="958"/>
      <c r="M78" s="967"/>
      <c r="N78" s="445">
        <v>3</v>
      </c>
      <c r="O78" s="446" t="s">
        <v>385</v>
      </c>
      <c r="P78" s="461">
        <f>'TONG HOP'!P8</f>
        <v>0</v>
      </c>
      <c r="Q78" s="680" t="str">
        <f>'TONG HOP'!P19</f>
        <v>HỌC TẠI CS1</v>
      </c>
      <c r="R78" s="240">
        <f>'TONG HOP'!P30</f>
        <v>0</v>
      </c>
      <c r="S78" s="250">
        <f>'TONG HOP'!P41</f>
        <v>0</v>
      </c>
      <c r="T78" s="240">
        <f>'TONG HOP'!P52</f>
        <v>0</v>
      </c>
      <c r="U78" s="667">
        <f>'TONG HOP'!P63</f>
        <v>0</v>
      </c>
      <c r="V78" s="745"/>
    </row>
    <row r="79" spans="2:22" ht="19.5" customHeight="1">
      <c r="B79" s="967"/>
      <c r="C79" s="445">
        <v>4</v>
      </c>
      <c r="D79" s="446" t="s">
        <v>381</v>
      </c>
      <c r="E79" s="746" t="str">
        <f>'TONG HOP'!O9</f>
        <v>X.ĐIỆN</v>
      </c>
      <c r="F79" s="462" t="str">
        <f>'TONG HOP'!O20</f>
        <v>X.DẦU</v>
      </c>
      <c r="G79" s="254" t="str">
        <f>'TONG HOP'!O31</f>
        <v>X.ĐIỆN</v>
      </c>
      <c r="H79" s="462" t="str">
        <f>'TONG HOP'!O42</f>
        <v>X.GẦM</v>
      </c>
      <c r="I79" s="254" t="str">
        <f>'TONG HOP'!O53</f>
        <v>X.CUNG CẤP ĐIỆN</v>
      </c>
      <c r="J79" s="479">
        <f>'TONG HOP'!O64</f>
        <v>0</v>
      </c>
      <c r="K79" s="485"/>
      <c r="L79" s="958"/>
      <c r="M79" s="967"/>
      <c r="N79" s="445">
        <v>4</v>
      </c>
      <c r="O79" s="446" t="s">
        <v>381</v>
      </c>
      <c r="P79" s="462" t="str">
        <f>'TONG HOP'!P9</f>
        <v>X.GẦM</v>
      </c>
      <c r="Q79" s="462" t="str">
        <f>'TONG HOP'!P20</f>
        <v>X.CUNG CẤP ĐIỆN</v>
      </c>
      <c r="R79" s="254" t="str">
        <f>'TONG HOP'!P31</f>
        <v>X.DẦU</v>
      </c>
      <c r="S79" s="462">
        <f>'TONG HOP'!P42</f>
        <v>0</v>
      </c>
      <c r="T79" s="254" t="str">
        <f>'TONG HOP'!P53</f>
        <v>X.DẦU</v>
      </c>
      <c r="U79" s="798">
        <f>'TONG HOP'!P64</f>
        <v>0</v>
      </c>
      <c r="V79" s="479"/>
    </row>
    <row r="80" spans="2:22" ht="19.5" customHeight="1" thickBot="1">
      <c r="B80" s="968"/>
      <c r="C80" s="443">
        <v>5</v>
      </c>
      <c r="D80" s="444" t="s">
        <v>382</v>
      </c>
      <c r="E80" s="273" t="str">
        <f>'TONG HOP'!O10</f>
        <v>T.LÂN</v>
      </c>
      <c r="F80" s="252" t="str">
        <f>'TONG HOP'!O21</f>
        <v>T.TRÍ</v>
      </c>
      <c r="G80" s="253" t="str">
        <f>'TONG HOP'!O32</f>
        <v>T.LÂN</v>
      </c>
      <c r="H80" s="252" t="str">
        <f>'TONG HOP'!O43</f>
        <v>T.DƯƠNG</v>
      </c>
      <c r="I80" s="253" t="str">
        <f>'TONG HOP'!O54</f>
        <v>T.LUÂN</v>
      </c>
      <c r="J80" s="494">
        <f>'TONG HOP'!O65</f>
        <v>0</v>
      </c>
      <c r="K80" s="486"/>
      <c r="L80" s="958"/>
      <c r="M80" s="968"/>
      <c r="N80" s="443">
        <v>5</v>
      </c>
      <c r="O80" s="444" t="s">
        <v>382</v>
      </c>
      <c r="P80" s="252" t="str">
        <f>'TONG HOP'!P10</f>
        <v>T.SƠN</v>
      </c>
      <c r="Q80" s="252" t="str">
        <f>'TONG HOP'!P21</f>
        <v>T.C.SƠN</v>
      </c>
      <c r="R80" s="253" t="str">
        <f>'TONG HOP'!P32</f>
        <v>T.THƯƠNG</v>
      </c>
      <c r="S80" s="252">
        <f>'TONG HOP'!P43</f>
        <v>0</v>
      </c>
      <c r="T80" s="253" t="str">
        <f>'TONG HOP'!P54</f>
        <v>T.CHÂU</v>
      </c>
      <c r="U80" s="494">
        <f>'TONG HOP'!P65</f>
        <v>0</v>
      </c>
      <c r="V80" s="494"/>
    </row>
    <row r="81" spans="2:22" ht="19.5" customHeight="1" thickTop="1">
      <c r="B81" s="985" t="s">
        <v>30</v>
      </c>
      <c r="C81" s="447">
        <v>6</v>
      </c>
      <c r="D81" s="446" t="s">
        <v>331</v>
      </c>
      <c r="E81" s="348" t="str">
        <f>'TONG HOP'!O11</f>
        <v xml:space="preserve">BD SC HT </v>
      </c>
      <c r="F81" s="341" t="str">
        <f>'TONG HOP'!O22</f>
        <v>BD SC BƠM</v>
      </c>
      <c r="G81" s="342" t="str">
        <f>'TONG HOP'!O33</f>
        <v xml:space="preserve">BD SC HT </v>
      </c>
      <c r="H81" s="341" t="str">
        <f>'TONG HOP'!O44</f>
        <v>BD SC HT</v>
      </c>
      <c r="I81" s="342" t="str">
        <f>'TONG HOP'!O55</f>
        <v>BD SC HT ĐK</v>
      </c>
      <c r="J81" s="492">
        <f>'TONG HOP'!O66</f>
        <v>0</v>
      </c>
      <c r="K81" s="484"/>
      <c r="L81" s="958"/>
      <c r="M81" s="985" t="s">
        <v>30</v>
      </c>
      <c r="N81" s="447">
        <v>6</v>
      </c>
      <c r="O81" s="446" t="s">
        <v>331</v>
      </c>
      <c r="P81" s="257" t="str">
        <f>'TONG HOP'!P11</f>
        <v>BD SC HT</v>
      </c>
      <c r="Q81" s="250" t="str">
        <f>'TONG HOP'!P22</f>
        <v>BD SC HT ĐK</v>
      </c>
      <c r="R81" s="240" t="str">
        <f>'TONG HOP'!P33</f>
        <v>BD SC HT NL</v>
      </c>
      <c r="S81" s="250" t="str">
        <f>'TONG HOP'!P44</f>
        <v>BD SC HT</v>
      </c>
      <c r="T81" s="240">
        <f>'TONG HOP'!P55</f>
        <v>0</v>
      </c>
      <c r="U81" s="752">
        <f>'TONG HOP'!P66</f>
        <v>0</v>
      </c>
      <c r="V81" s="492"/>
    </row>
    <row r="82" spans="2:22" ht="19.5" customHeight="1" thickBot="1">
      <c r="B82" s="967"/>
      <c r="C82" s="443">
        <v>7</v>
      </c>
      <c r="D82" s="444" t="s">
        <v>332</v>
      </c>
      <c r="E82" s="691" t="str">
        <f>'TONG HOP'!O12</f>
        <v>ĐÁNH LỬA</v>
      </c>
      <c r="F82" s="250" t="str">
        <f>'TONG HOP'!O23</f>
        <v>CAO ÁP ĐK ĐT</v>
      </c>
      <c r="G82" s="240" t="str">
        <f>'TONG HOP'!O34</f>
        <v>ĐÁNH LỬA</v>
      </c>
      <c r="H82" s="250" t="str">
        <f>'TONG HOP'!O45</f>
        <v>PHANH ABS</v>
      </c>
      <c r="I82" s="240" t="str">
        <f>'TONG HOP'!O56</f>
        <v>BẰNG KHÍ NÉN</v>
      </c>
      <c r="J82" s="493">
        <f>'TONG HOP'!O67</f>
        <v>0</v>
      </c>
      <c r="K82" s="484"/>
      <c r="L82" s="958"/>
      <c r="M82" s="967"/>
      <c r="N82" s="443">
        <v>7</v>
      </c>
      <c r="O82" s="444" t="s">
        <v>332</v>
      </c>
      <c r="P82" s="257" t="str">
        <f>'TONG HOP'!P12</f>
        <v>PHANH ABS</v>
      </c>
      <c r="Q82" s="250" t="str">
        <f>'TONG HOP'!P23</f>
        <v>BẰNG KHÍ NÉN</v>
      </c>
      <c r="R82" s="240" t="str">
        <f>'TONG HOP'!P34</f>
        <v>ĐC DIESEL</v>
      </c>
      <c r="S82" s="250" t="str">
        <f>'TONG HOP'!P45</f>
        <v>PHANH</v>
      </c>
      <c r="T82" s="240">
        <f>'TONG HOP'!P56</f>
        <v>0</v>
      </c>
      <c r="U82" s="753">
        <f>'TONG HOP'!P67</f>
        <v>0</v>
      </c>
      <c r="V82" s="493"/>
    </row>
    <row r="83" spans="2:22" ht="19.5" customHeight="1" thickTop="1">
      <c r="B83" s="967"/>
      <c r="C83" s="447">
        <v>8</v>
      </c>
      <c r="D83" s="448" t="s">
        <v>333</v>
      </c>
      <c r="E83" s="691">
        <f>'TONG HOP'!O13</f>
        <v>0</v>
      </c>
      <c r="F83" s="250">
        <f>'TONG HOP'!O24</f>
        <v>0</v>
      </c>
      <c r="G83" s="240">
        <f>'TONG HOP'!O35</f>
        <v>0</v>
      </c>
      <c r="H83" s="678">
        <f>'TONG HOP'!O46</f>
        <v>0</v>
      </c>
      <c r="I83" s="683" t="str">
        <f>'TONG HOP'!O57</f>
        <v>HỌC TẠI CS1</v>
      </c>
      <c r="J83" s="667">
        <f>'TONG HOP'!O68</f>
        <v>0</v>
      </c>
      <c r="K83" s="484"/>
      <c r="L83" s="958"/>
      <c r="M83" s="967"/>
      <c r="N83" s="447">
        <v>8</v>
      </c>
      <c r="O83" s="448" t="s">
        <v>333</v>
      </c>
      <c r="P83" s="257">
        <f>'TONG HOP'!P13</f>
        <v>0</v>
      </c>
      <c r="Q83" s="680" t="str">
        <f>'TONG HOP'!P24</f>
        <v>HỌC TẠI CS1</v>
      </c>
      <c r="R83" s="240">
        <f>'TONG HOP'!P35</f>
        <v>0</v>
      </c>
      <c r="S83" s="678">
        <f>'TONG HOP'!P46</f>
        <v>0</v>
      </c>
      <c r="T83" s="240">
        <f>'TONG HOP'!P57</f>
        <v>0</v>
      </c>
      <c r="U83" s="754">
        <f>'TONG HOP'!P68</f>
        <v>0</v>
      </c>
      <c r="V83" s="745"/>
    </row>
    <row r="84" spans="2:22" ht="19.5" customHeight="1">
      <c r="B84" s="967"/>
      <c r="C84" s="445">
        <v>9</v>
      </c>
      <c r="D84" s="446" t="s">
        <v>334</v>
      </c>
      <c r="E84" s="746" t="str">
        <f>'TONG HOP'!O14</f>
        <v>X.ĐIỆN</v>
      </c>
      <c r="F84" s="462" t="str">
        <f>'TONG HOP'!O25</f>
        <v>X.DẦU</v>
      </c>
      <c r="G84" s="254" t="str">
        <f>'TONG HOP'!O36</f>
        <v>X.ĐIỆN</v>
      </c>
      <c r="H84" s="462" t="str">
        <f>'TONG HOP'!O47</f>
        <v>X.GẦM</v>
      </c>
      <c r="I84" s="254" t="str">
        <f>'TONG HOP'!O58</f>
        <v>X.CUNG CẤP ĐIỆN</v>
      </c>
      <c r="J84" s="479">
        <f>'TONG HOP'!O69</f>
        <v>0</v>
      </c>
      <c r="K84" s="485"/>
      <c r="L84" s="958"/>
      <c r="M84" s="967"/>
      <c r="N84" s="445">
        <v>9</v>
      </c>
      <c r="O84" s="446" t="s">
        <v>334</v>
      </c>
      <c r="P84" s="461" t="str">
        <f>'TONG HOP'!P14</f>
        <v>X.GẦM</v>
      </c>
      <c r="Q84" s="462" t="str">
        <f>'TONG HOP'!P25</f>
        <v>X.CUNG CẤP ĐIỆN</v>
      </c>
      <c r="R84" s="254" t="str">
        <f>'TONG HOP'!P36</f>
        <v>X.DẦU</v>
      </c>
      <c r="S84" s="462" t="str">
        <f>'TONG HOP'!P47</f>
        <v>X.DẦU</v>
      </c>
      <c r="T84" s="254">
        <f>'TONG HOP'!P58</f>
        <v>0</v>
      </c>
      <c r="U84" s="755">
        <f>'TONG HOP'!P69</f>
        <v>0</v>
      </c>
      <c r="V84" s="479"/>
    </row>
    <row r="85" spans="2:22" ht="19.5" customHeight="1" thickBot="1">
      <c r="B85" s="971"/>
      <c r="C85" s="480">
        <v>10</v>
      </c>
      <c r="D85" s="481" t="s">
        <v>335</v>
      </c>
      <c r="E85" s="273" t="str">
        <f>'TONG HOP'!O15</f>
        <v>T.LÂN</v>
      </c>
      <c r="F85" s="252" t="str">
        <f>'TONG HOP'!O26</f>
        <v>T.TRÍ</v>
      </c>
      <c r="G85" s="253" t="str">
        <f>'TONG HOP'!O37</f>
        <v>T.LÂN</v>
      </c>
      <c r="H85" s="252" t="str">
        <f>'TONG HOP'!O48</f>
        <v>T.DƯƠNG</v>
      </c>
      <c r="I85" s="253" t="str">
        <f>'TONG HOP'!O59</f>
        <v>T.LUÂN</v>
      </c>
      <c r="J85" s="494">
        <f>'TONG HOP'!O70</f>
        <v>0</v>
      </c>
      <c r="K85" s="490"/>
      <c r="L85" s="958"/>
      <c r="M85" s="971"/>
      <c r="N85" s="480">
        <v>10</v>
      </c>
      <c r="O85" s="481" t="s">
        <v>335</v>
      </c>
      <c r="P85" s="487" t="str">
        <f>'TONG HOP'!P15</f>
        <v>T.SƠN</v>
      </c>
      <c r="Q85" s="488" t="str">
        <f>'TONG HOP'!P26</f>
        <v>T.C.SƠN</v>
      </c>
      <c r="R85" s="489" t="str">
        <f>'TONG HOP'!P37</f>
        <v>T.THƯƠNG</v>
      </c>
      <c r="S85" s="488" t="str">
        <f>'TONG HOP'!P48</f>
        <v>T.ĐẠT</v>
      </c>
      <c r="T85" s="489">
        <f>'TONG HOP'!P59</f>
        <v>0</v>
      </c>
      <c r="U85" s="756">
        <f>'TONG HOP'!P70</f>
        <v>0</v>
      </c>
      <c r="V85" s="494"/>
    </row>
    <row r="86" spans="2:22" ht="21.75" customHeight="1"/>
    <row r="87" spans="2:22" ht="21.75" customHeight="1" thickBot="1">
      <c r="B87" s="983" t="str">
        <f>B73</f>
        <v>ÁP DỤNG TỪ NGÀY 22/04/2019</v>
      </c>
      <c r="C87" s="983"/>
      <c r="D87" s="983"/>
      <c r="E87" s="983"/>
      <c r="F87" s="983"/>
      <c r="G87" s="983"/>
      <c r="H87" s="983"/>
      <c r="I87" s="983"/>
      <c r="J87" s="983"/>
      <c r="K87" s="458"/>
      <c r="L87" s="475"/>
      <c r="M87" s="983"/>
      <c r="N87" s="983"/>
      <c r="O87" s="983"/>
      <c r="P87" s="983"/>
      <c r="Q87" s="983"/>
      <c r="R87" s="983"/>
      <c r="S87" s="983"/>
      <c r="T87" s="983"/>
      <c r="U87" s="983"/>
      <c r="V87" s="459"/>
    </row>
    <row r="88" spans="2:22" ht="22.5" customHeight="1">
      <c r="B88" s="986" t="s">
        <v>19</v>
      </c>
      <c r="C88" s="987"/>
      <c r="D88" s="953" t="str">
        <f>'TONG HOP'!Q5</f>
        <v>C17OTO7</v>
      </c>
      <c r="E88" s="954"/>
      <c r="F88" s="955" t="s">
        <v>430</v>
      </c>
      <c r="G88" s="956"/>
      <c r="H88" s="956"/>
      <c r="I88" s="956"/>
      <c r="J88" s="956"/>
      <c r="K88" s="957"/>
      <c r="L88" s="958"/>
      <c r="M88" s="243"/>
      <c r="N88" s="243"/>
      <c r="O88" s="243"/>
      <c r="P88" s="243"/>
      <c r="Q88" s="243"/>
      <c r="R88" s="243"/>
    </row>
    <row r="89" spans="2:22" ht="16.5" customHeight="1">
      <c r="B89" s="498" t="s">
        <v>20</v>
      </c>
      <c r="C89" s="457" t="s">
        <v>21</v>
      </c>
      <c r="D89" s="451" t="s">
        <v>22</v>
      </c>
      <c r="E89" s="460" t="s">
        <v>23</v>
      </c>
      <c r="F89" s="439" t="s">
        <v>24</v>
      </c>
      <c r="G89" s="439" t="s">
        <v>25</v>
      </c>
      <c r="H89" s="440" t="s">
        <v>26</v>
      </c>
      <c r="I89" s="439" t="s">
        <v>27</v>
      </c>
      <c r="J89" s="478" t="s">
        <v>49</v>
      </c>
      <c r="K89" s="483" t="s">
        <v>347</v>
      </c>
      <c r="L89" s="958"/>
      <c r="M89" s="243"/>
      <c r="N89" s="243"/>
      <c r="O89" s="243"/>
      <c r="P89" s="243"/>
      <c r="Q89" s="243"/>
      <c r="R89" s="243"/>
    </row>
    <row r="90" spans="2:22" ht="19.5" customHeight="1">
      <c r="B90" s="967" t="s">
        <v>29</v>
      </c>
      <c r="C90" s="445">
        <v>1</v>
      </c>
      <c r="D90" s="442" t="s">
        <v>383</v>
      </c>
      <c r="E90" s="348" t="str">
        <f>'TONG HOP'!Q6</f>
        <v xml:space="preserve">BD SC HT </v>
      </c>
      <c r="F90" s="341" t="str">
        <f>'TONG HOP'!Q17</f>
        <v>BD SC BƠM</v>
      </c>
      <c r="G90" s="342" t="str">
        <f>'TONG HOP'!Q28</f>
        <v xml:space="preserve">BD SC HT </v>
      </c>
      <c r="H90" s="341" t="str">
        <f>'TONG HOP'!Q39</f>
        <v>BD SC HT</v>
      </c>
      <c r="I90" s="342">
        <f>'TONG HOP'!Q50</f>
        <v>0</v>
      </c>
      <c r="J90" s="492" t="str">
        <f>'TONG HOP'!Q61</f>
        <v>DUNG SAI LG VÀ</v>
      </c>
      <c r="K90" s="484"/>
      <c r="L90" s="958"/>
      <c r="M90" s="243"/>
      <c r="N90" s="243"/>
      <c r="O90" s="243"/>
      <c r="P90" s="243"/>
      <c r="Q90" s="243"/>
      <c r="R90" s="243"/>
    </row>
    <row r="91" spans="2:22" ht="19.5" customHeight="1" thickBot="1">
      <c r="B91" s="967"/>
      <c r="C91" s="443">
        <v>2</v>
      </c>
      <c r="D91" s="444" t="s">
        <v>384</v>
      </c>
      <c r="E91" s="691" t="str">
        <f>'TONG HOP'!Q7</f>
        <v>ĐÁNH LỬA</v>
      </c>
      <c r="F91" s="250" t="str">
        <f>'TONG HOP'!Q18</f>
        <v>CAO ÁP ĐK ĐT</v>
      </c>
      <c r="G91" s="240" t="str">
        <f>'TONG HOP'!Q29</f>
        <v>ĐÁNH LỬA</v>
      </c>
      <c r="H91" s="250" t="str">
        <f>'TONG HOP'!Q40</f>
        <v>PHANH ABS</v>
      </c>
      <c r="I91" s="240">
        <f>'TONG HOP'!Q51</f>
        <v>0</v>
      </c>
      <c r="J91" s="493" t="str">
        <f>'TONG HOP'!Q62</f>
        <v>KT ĐO LƯỜNG</v>
      </c>
      <c r="K91" s="484"/>
      <c r="L91" s="958"/>
      <c r="M91" s="243"/>
      <c r="N91" s="243"/>
      <c r="O91" s="243"/>
      <c r="P91" s="243"/>
      <c r="Q91" s="243"/>
      <c r="R91" s="243"/>
    </row>
    <row r="92" spans="2:22" ht="19.5" customHeight="1" thickTop="1">
      <c r="B92" s="967"/>
      <c r="C92" s="445">
        <v>3</v>
      </c>
      <c r="D92" s="446" t="s">
        <v>385</v>
      </c>
      <c r="E92" s="691">
        <f>'TONG HOP'!Q8</f>
        <v>0</v>
      </c>
      <c r="F92" s="250">
        <f>'TONG HOP'!Q19</f>
        <v>0</v>
      </c>
      <c r="G92" s="240">
        <f>'TONG HOP'!Q30</f>
        <v>0</v>
      </c>
      <c r="H92" s="680">
        <f>'TONG HOP'!Q41</f>
        <v>0</v>
      </c>
      <c r="I92" s="240">
        <f>'TONG HOP'!Q52</f>
        <v>0</v>
      </c>
      <c r="J92" s="493">
        <f>'TONG HOP'!Q63</f>
        <v>0</v>
      </c>
      <c r="K92" s="484"/>
      <c r="L92" s="958"/>
      <c r="M92" s="243"/>
      <c r="N92" s="243"/>
      <c r="O92" s="243"/>
      <c r="P92" s="243"/>
      <c r="Q92" s="243"/>
      <c r="R92" s="243"/>
    </row>
    <row r="93" spans="2:22" ht="19.5" customHeight="1">
      <c r="B93" s="967"/>
      <c r="C93" s="445">
        <v>4</v>
      </c>
      <c r="D93" s="446" t="s">
        <v>381</v>
      </c>
      <c r="E93" s="746" t="str">
        <f>'TONG HOP'!Q9</f>
        <v>X.ĐIỆN</v>
      </c>
      <c r="F93" s="462" t="str">
        <f>'TONG HOP'!Q20</f>
        <v>X.DẦU</v>
      </c>
      <c r="G93" s="254" t="str">
        <f>'TONG HOP'!Q31</f>
        <v>X.ĐIỆN</v>
      </c>
      <c r="H93" s="462" t="str">
        <f>'TONG HOP'!Q42</f>
        <v>X.GẦM</v>
      </c>
      <c r="I93" s="254">
        <f>'TONG HOP'!Q53</f>
        <v>0</v>
      </c>
      <c r="J93" s="479" t="str">
        <f>'TONG HOP'!Q64</f>
        <v>P.09</v>
      </c>
      <c r="K93" s="485"/>
      <c r="L93" s="958"/>
      <c r="M93" s="243"/>
      <c r="N93" s="243"/>
      <c r="O93" s="243"/>
      <c r="P93" s="243"/>
      <c r="Q93" s="243"/>
      <c r="R93" s="243"/>
    </row>
    <row r="94" spans="2:22" ht="19.5" customHeight="1" thickBot="1">
      <c r="B94" s="968"/>
      <c r="C94" s="443">
        <v>5</v>
      </c>
      <c r="D94" s="444" t="s">
        <v>382</v>
      </c>
      <c r="E94" s="273" t="str">
        <f>'TONG HOP'!Q10</f>
        <v>T.LÂN</v>
      </c>
      <c r="F94" s="252" t="str">
        <f>'TONG HOP'!Q21</f>
        <v>T.TRÍ</v>
      </c>
      <c r="G94" s="253" t="str">
        <f>'TONG HOP'!Q32</f>
        <v>T.LÂN</v>
      </c>
      <c r="H94" s="252" t="str">
        <f>'TONG HOP'!Q43</f>
        <v>T.DƯƠNG</v>
      </c>
      <c r="I94" s="253">
        <f>'TONG HOP'!Q54</f>
        <v>0</v>
      </c>
      <c r="J94" s="494" t="str">
        <f>'TONG HOP'!Q65</f>
        <v>T.LONG</v>
      </c>
      <c r="K94" s="486"/>
      <c r="L94" s="958"/>
      <c r="M94" s="243"/>
      <c r="N94" s="243"/>
      <c r="O94" s="243"/>
      <c r="P94" s="243"/>
      <c r="Q94" s="243"/>
      <c r="R94" s="243"/>
    </row>
    <row r="95" spans="2:22" ht="19.5" customHeight="1" thickTop="1">
      <c r="B95" s="985" t="s">
        <v>30</v>
      </c>
      <c r="C95" s="447">
        <v>6</v>
      </c>
      <c r="D95" s="446" t="s">
        <v>331</v>
      </c>
      <c r="E95" s="348" t="str">
        <f>'TONG HOP'!Q11</f>
        <v xml:space="preserve">BD SC HT </v>
      </c>
      <c r="F95" s="341" t="str">
        <f>'TONG HOP'!Q22</f>
        <v>BD SC BƠM</v>
      </c>
      <c r="G95" s="342" t="str">
        <f>'TONG HOP'!Q33</f>
        <v xml:space="preserve">BD SC HT </v>
      </c>
      <c r="H95" s="341" t="str">
        <f>'TONG HOP'!Q44</f>
        <v>BD SC HT</v>
      </c>
      <c r="I95" s="342">
        <f>'TONG HOP'!Q55</f>
        <v>0</v>
      </c>
      <c r="J95" s="492" t="str">
        <f>'TONG HOP'!Q66</f>
        <v>DUNG SAI LG VÀ</v>
      </c>
      <c r="K95" s="484"/>
      <c r="L95" s="958"/>
      <c r="M95" s="243"/>
      <c r="N95" s="243"/>
      <c r="O95" s="243"/>
      <c r="P95" s="243"/>
      <c r="Q95" s="243"/>
      <c r="R95" s="243"/>
    </row>
    <row r="96" spans="2:22" ht="19.5" customHeight="1" thickBot="1">
      <c r="B96" s="967"/>
      <c r="C96" s="443">
        <v>7</v>
      </c>
      <c r="D96" s="444" t="s">
        <v>332</v>
      </c>
      <c r="E96" s="691" t="str">
        <f>'TONG HOP'!Q12</f>
        <v>ĐÁNH LỬA</v>
      </c>
      <c r="F96" s="250" t="str">
        <f>'TONG HOP'!Q23</f>
        <v>CAO ÁP ĐK ĐT</v>
      </c>
      <c r="G96" s="240" t="str">
        <f>'TONG HOP'!Q34</f>
        <v>ĐÁNH LỬA</v>
      </c>
      <c r="H96" s="250" t="str">
        <f>'TONG HOP'!Q45</f>
        <v>PHANH ABS</v>
      </c>
      <c r="I96" s="240">
        <f>'TONG HOP'!Q56</f>
        <v>0</v>
      </c>
      <c r="J96" s="493" t="str">
        <f>'TONG HOP'!Q67</f>
        <v>KT ĐO LƯỜNG</v>
      </c>
      <c r="K96" s="484"/>
      <c r="L96" s="958"/>
      <c r="M96" s="243"/>
      <c r="N96" s="243"/>
      <c r="O96" s="243"/>
      <c r="P96" s="243"/>
      <c r="Q96" s="243"/>
      <c r="R96" s="243"/>
    </row>
    <row r="97" spans="2:18" ht="19.5" customHeight="1" thickTop="1">
      <c r="B97" s="967"/>
      <c r="C97" s="447">
        <v>8</v>
      </c>
      <c r="D97" s="448" t="s">
        <v>333</v>
      </c>
      <c r="E97" s="691">
        <f>'TONG HOP'!Q13</f>
        <v>0</v>
      </c>
      <c r="F97" s="250">
        <f>'TONG HOP'!Q24</f>
        <v>0</v>
      </c>
      <c r="G97" s="240">
        <f>'TONG HOP'!Q35</f>
        <v>0</v>
      </c>
      <c r="H97" s="678">
        <f>'TONG HOP'!Q46</f>
        <v>0</v>
      </c>
      <c r="I97" s="240">
        <f>'TONG HOP'!Q57</f>
        <v>0</v>
      </c>
      <c r="J97" s="493">
        <f>'TONG HOP'!Q68</f>
        <v>0</v>
      </c>
      <c r="K97" s="484"/>
      <c r="L97" s="958"/>
      <c r="M97" s="243"/>
      <c r="N97" s="243"/>
      <c r="O97" s="243"/>
      <c r="P97" s="243"/>
      <c r="Q97" s="243"/>
      <c r="R97" s="243"/>
    </row>
    <row r="98" spans="2:18" ht="19.5" customHeight="1">
      <c r="B98" s="967"/>
      <c r="C98" s="445">
        <v>9</v>
      </c>
      <c r="D98" s="446" t="s">
        <v>334</v>
      </c>
      <c r="E98" s="746" t="str">
        <f>'TONG HOP'!Q14</f>
        <v>X.ĐIỆN</v>
      </c>
      <c r="F98" s="462" t="str">
        <f>'TONG HOP'!Q25</f>
        <v>X.DẦU</v>
      </c>
      <c r="G98" s="254" t="str">
        <f>'TONG HOP'!Q36</f>
        <v>X.ĐIỆN</v>
      </c>
      <c r="H98" s="462" t="str">
        <f>'TONG HOP'!Q47</f>
        <v>X.GẦM</v>
      </c>
      <c r="I98" s="254">
        <f>'TONG HOP'!Q58</f>
        <v>0</v>
      </c>
      <c r="J98" s="479" t="str">
        <f>'TONG HOP'!Q69</f>
        <v>P.09</v>
      </c>
      <c r="K98" s="485"/>
      <c r="L98" s="958"/>
      <c r="M98" s="243"/>
      <c r="N98" s="243"/>
      <c r="O98" s="243"/>
      <c r="P98" s="243"/>
      <c r="Q98" s="243"/>
      <c r="R98" s="243"/>
    </row>
    <row r="99" spans="2:18" ht="19.5" customHeight="1" thickBot="1">
      <c r="B99" s="971"/>
      <c r="C99" s="480">
        <v>10</v>
      </c>
      <c r="D99" s="481" t="s">
        <v>335</v>
      </c>
      <c r="E99" s="273" t="str">
        <f>'TONG HOP'!Q15</f>
        <v>T.LÂN</v>
      </c>
      <c r="F99" s="252" t="str">
        <f>'TONG HOP'!Q26</f>
        <v>T.TRÍ</v>
      </c>
      <c r="G99" s="253" t="str">
        <f>'TONG HOP'!Q37</f>
        <v>T.LÂN</v>
      </c>
      <c r="H99" s="252" t="str">
        <f>'TONG HOP'!Q48</f>
        <v>T.DƯƠNG</v>
      </c>
      <c r="I99" s="253">
        <f>'TONG HOP'!Q59</f>
        <v>0</v>
      </c>
      <c r="J99" s="494" t="str">
        <f>'TONG HOP'!Q70</f>
        <v>T.LONG</v>
      </c>
      <c r="K99" s="490"/>
      <c r="L99" s="958"/>
      <c r="M99" s="243"/>
      <c r="N99" s="243"/>
      <c r="O99" s="243"/>
      <c r="P99" s="243"/>
      <c r="Q99" s="243"/>
      <c r="R99" s="243"/>
    </row>
    <row r="100" spans="2:18" ht="15.75" customHeight="1"/>
    <row r="101" spans="2:18" ht="15.75" customHeight="1"/>
    <row r="102" spans="2:18" ht="15.75" customHeight="1"/>
    <row r="103" spans="2:18" ht="15.75" customHeight="1"/>
    <row r="104" spans="2:18" ht="15.75" customHeight="1"/>
    <row r="105" spans="2:18" ht="15.75" customHeight="1"/>
    <row r="106" spans="2:18" ht="15.75" customHeight="1"/>
    <row r="107" spans="2:18" ht="15.75" customHeight="1"/>
    <row r="108" spans="2:18" ht="15.75" customHeight="1"/>
    <row r="109" spans="2:18" ht="15.75" customHeight="1"/>
    <row r="110" spans="2:18" ht="15.75" customHeight="1"/>
    <row r="111" spans="2:18" ht="15.75" customHeight="1"/>
    <row r="112" spans="2:1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74" spans="1:20" ht="39.75" customHeight="1">
      <c r="A274" s="264"/>
      <c r="B274" s="264"/>
      <c r="C274" s="435"/>
      <c r="E274" s="264"/>
      <c r="F274" s="264"/>
      <c r="G274" s="264"/>
      <c r="H274" s="264"/>
      <c r="I274" s="264"/>
      <c r="J274" s="264"/>
      <c r="K274" s="363"/>
      <c r="L274" s="477"/>
      <c r="M274" s="264"/>
      <c r="N274" s="435"/>
      <c r="P274" s="265"/>
      <c r="Q274" s="265"/>
      <c r="R274" s="265"/>
      <c r="S274" s="264"/>
      <c r="T274" s="264"/>
    </row>
  </sheetData>
  <mergeCells count="83">
    <mergeCell ref="B95:B99"/>
    <mergeCell ref="B88:C88"/>
    <mergeCell ref="D88:E88"/>
    <mergeCell ref="F88:K88"/>
    <mergeCell ref="L88:L99"/>
    <mergeCell ref="B46:C46"/>
    <mergeCell ref="B73:J73"/>
    <mergeCell ref="M73:U73"/>
    <mergeCell ref="B74:C74"/>
    <mergeCell ref="B90:B94"/>
    <mergeCell ref="B87:J87"/>
    <mergeCell ref="M87:U87"/>
    <mergeCell ref="B67:B71"/>
    <mergeCell ref="M67:M71"/>
    <mergeCell ref="B62:B66"/>
    <mergeCell ref="M62:M66"/>
    <mergeCell ref="Q74:V74"/>
    <mergeCell ref="B76:B80"/>
    <mergeCell ref="M76:M80"/>
    <mergeCell ref="B81:B85"/>
    <mergeCell ref="M81:M85"/>
    <mergeCell ref="A1:V1"/>
    <mergeCell ref="Q60:V60"/>
    <mergeCell ref="F46:K46"/>
    <mergeCell ref="Q32:V32"/>
    <mergeCell ref="Q18:V18"/>
    <mergeCell ref="F60:K60"/>
    <mergeCell ref="F32:K32"/>
    <mergeCell ref="B30:J30"/>
    <mergeCell ref="M30:U30"/>
    <mergeCell ref="B32:C32"/>
    <mergeCell ref="D32:E32"/>
    <mergeCell ref="M32:N32"/>
    <mergeCell ref="D46:E46"/>
    <mergeCell ref="B45:J45"/>
    <mergeCell ref="O32:P32"/>
    <mergeCell ref="I44:O44"/>
    <mergeCell ref="Q4:V4"/>
    <mergeCell ref="B59:J59"/>
    <mergeCell ref="D60:E60"/>
    <mergeCell ref="M60:N60"/>
    <mergeCell ref="B53:B57"/>
    <mergeCell ref="B48:B52"/>
    <mergeCell ref="B60:C60"/>
    <mergeCell ref="L60:L71"/>
    <mergeCell ref="B34:B38"/>
    <mergeCell ref="M34:M38"/>
    <mergeCell ref="L32:L43"/>
    <mergeCell ref="B39:B43"/>
    <mergeCell ref="M39:M43"/>
    <mergeCell ref="M59:U59"/>
    <mergeCell ref="O60:P60"/>
    <mergeCell ref="M45:U45"/>
    <mergeCell ref="B25:B29"/>
    <mergeCell ref="M25:M29"/>
    <mergeCell ref="B3:J3"/>
    <mergeCell ref="M3:U3"/>
    <mergeCell ref="B4:C4"/>
    <mergeCell ref="D4:E4"/>
    <mergeCell ref="B18:C18"/>
    <mergeCell ref="D18:E18"/>
    <mergeCell ref="B20:B24"/>
    <mergeCell ref="B11:B15"/>
    <mergeCell ref="M11:M15"/>
    <mergeCell ref="B17:J17"/>
    <mergeCell ref="M17:U17"/>
    <mergeCell ref="L4:L15"/>
    <mergeCell ref="F4:K4"/>
    <mergeCell ref="B6:B10"/>
    <mergeCell ref="I2:O2"/>
    <mergeCell ref="M4:N4"/>
    <mergeCell ref="O4:P4"/>
    <mergeCell ref="M18:N18"/>
    <mergeCell ref="O18:P18"/>
    <mergeCell ref="L18:L29"/>
    <mergeCell ref="M20:M24"/>
    <mergeCell ref="F18:K18"/>
    <mergeCell ref="M6:M10"/>
    <mergeCell ref="D74:E74"/>
    <mergeCell ref="F74:K74"/>
    <mergeCell ref="L74:L85"/>
    <mergeCell ref="M74:N74"/>
    <mergeCell ref="O74:P74"/>
  </mergeCells>
  <pageMargins left="0" right="0" top="0.28000000000000003" bottom="0" header="0" footer="0"/>
  <pageSetup paperSize="9" scale="7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opLeftCell="A16" workbookViewId="0">
      <selection activeCell="F49" sqref="F49"/>
    </sheetView>
  </sheetViews>
  <sheetFormatPr defaultRowHeight="12.75"/>
  <cols>
    <col min="1" max="1" width="3.85546875" style="133" customWidth="1"/>
    <col min="2" max="6" width="11.7109375" customWidth="1"/>
    <col min="7" max="7" width="5" customWidth="1"/>
    <col min="8" max="15" width="11.7109375" customWidth="1"/>
  </cols>
  <sheetData>
    <row r="1" spans="1:15">
      <c r="A1" s="997" t="s">
        <v>330</v>
      </c>
      <c r="B1" s="997"/>
      <c r="C1" s="997"/>
      <c r="D1" s="997"/>
      <c r="E1" s="997"/>
      <c r="F1" s="997"/>
      <c r="G1" s="997"/>
      <c r="H1" s="997"/>
      <c r="I1" s="997"/>
      <c r="J1" s="997"/>
      <c r="K1" s="997"/>
      <c r="L1" s="997"/>
      <c r="M1" s="997"/>
      <c r="N1" s="997"/>
      <c r="O1" s="997"/>
    </row>
    <row r="2" spans="1:15">
      <c r="A2" s="997"/>
      <c r="B2" s="997"/>
      <c r="C2" s="997"/>
      <c r="D2" s="997"/>
      <c r="E2" s="997"/>
      <c r="F2" s="997"/>
      <c r="G2" s="997"/>
      <c r="H2" s="997"/>
      <c r="I2" s="997"/>
      <c r="J2" s="997"/>
      <c r="K2" s="997"/>
      <c r="L2" s="997"/>
      <c r="M2" s="997"/>
      <c r="N2" s="997"/>
      <c r="O2" s="997"/>
    </row>
    <row r="3" spans="1:15">
      <c r="A3" s="997"/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</row>
    <row r="4" spans="1:15" ht="13.5" thickBot="1"/>
    <row r="5" spans="1:15" s="128" customFormat="1" ht="15" customHeight="1">
      <c r="A5" s="998" t="s">
        <v>23</v>
      </c>
      <c r="B5" s="170" t="s">
        <v>203</v>
      </c>
      <c r="C5" s="170" t="s">
        <v>204</v>
      </c>
      <c r="D5" s="170" t="s">
        <v>206</v>
      </c>
      <c r="E5" s="171" t="s">
        <v>278</v>
      </c>
      <c r="F5" s="172"/>
      <c r="G5" s="1001" t="s">
        <v>26</v>
      </c>
      <c r="H5" s="198" t="s">
        <v>205</v>
      </c>
      <c r="I5" s="170" t="s">
        <v>203</v>
      </c>
      <c r="J5" s="199" t="s">
        <v>204</v>
      </c>
      <c r="K5" s="170" t="s">
        <v>206</v>
      </c>
      <c r="L5" s="183" t="s">
        <v>278</v>
      </c>
    </row>
    <row r="6" spans="1:15" s="128" customFormat="1" ht="15" customHeight="1">
      <c r="A6" s="999"/>
      <c r="B6" s="131" t="s">
        <v>283</v>
      </c>
      <c r="C6" s="135" t="s">
        <v>287</v>
      </c>
      <c r="D6" s="139" t="s">
        <v>287</v>
      </c>
      <c r="E6" s="142" t="s">
        <v>287</v>
      </c>
      <c r="F6" s="173"/>
      <c r="G6" s="1002"/>
      <c r="H6" s="200" t="s">
        <v>294</v>
      </c>
      <c r="I6" s="139" t="s">
        <v>287</v>
      </c>
      <c r="J6" s="124" t="s">
        <v>321</v>
      </c>
      <c r="K6" s="139" t="s">
        <v>287</v>
      </c>
      <c r="L6" s="185" t="s">
        <v>287</v>
      </c>
    </row>
    <row r="7" spans="1:15" s="128" customFormat="1" ht="15" customHeight="1">
      <c r="A7" s="999"/>
      <c r="B7" s="131" t="s">
        <v>308</v>
      </c>
      <c r="C7" s="135" t="s">
        <v>319</v>
      </c>
      <c r="D7" s="139" t="s">
        <v>312</v>
      </c>
      <c r="E7" s="142" t="s">
        <v>299</v>
      </c>
      <c r="F7" s="173"/>
      <c r="G7" s="1002"/>
      <c r="H7" s="200"/>
      <c r="I7" s="139" t="s">
        <v>312</v>
      </c>
      <c r="J7" s="147" t="s">
        <v>322</v>
      </c>
      <c r="K7" s="139" t="s">
        <v>312</v>
      </c>
      <c r="L7" s="185" t="s">
        <v>299</v>
      </c>
    </row>
    <row r="8" spans="1:15" s="128" customFormat="1" ht="15" customHeight="1">
      <c r="A8" s="999"/>
      <c r="B8" s="131"/>
      <c r="C8" s="135"/>
      <c r="D8" s="225" t="s">
        <v>328</v>
      </c>
      <c r="E8" s="142"/>
      <c r="F8" s="173"/>
      <c r="G8" s="1002"/>
      <c r="H8" s="201"/>
      <c r="I8" s="151"/>
      <c r="J8" s="147"/>
      <c r="K8" s="142"/>
      <c r="L8" s="185"/>
    </row>
    <row r="9" spans="1:15" s="128" customFormat="1" ht="15" customHeight="1">
      <c r="A9" s="999"/>
      <c r="B9" s="132" t="s">
        <v>284</v>
      </c>
      <c r="C9" s="136" t="s">
        <v>291</v>
      </c>
      <c r="D9" s="140" t="s">
        <v>259</v>
      </c>
      <c r="E9" s="140" t="s">
        <v>258</v>
      </c>
      <c r="F9" s="173"/>
      <c r="G9" s="1002"/>
      <c r="H9" s="202" t="s">
        <v>286</v>
      </c>
      <c r="I9" s="152" t="s">
        <v>291</v>
      </c>
      <c r="J9" s="138" t="s">
        <v>284</v>
      </c>
      <c r="K9" s="140" t="s">
        <v>259</v>
      </c>
      <c r="L9" s="186" t="s">
        <v>258</v>
      </c>
    </row>
    <row r="10" spans="1:15" s="128" customFormat="1" ht="15" customHeight="1">
      <c r="A10" s="999"/>
      <c r="B10" s="134" t="s">
        <v>285</v>
      </c>
      <c r="C10" s="137" t="s">
        <v>313</v>
      </c>
      <c r="D10" s="141" t="s">
        <v>292</v>
      </c>
      <c r="E10" s="141" t="s">
        <v>295</v>
      </c>
      <c r="F10" s="173"/>
      <c r="G10" s="1002"/>
      <c r="H10" s="203" t="s">
        <v>282</v>
      </c>
      <c r="I10" s="153" t="s">
        <v>276</v>
      </c>
      <c r="J10" s="163" t="s">
        <v>288</v>
      </c>
      <c r="K10" s="141" t="s">
        <v>292</v>
      </c>
      <c r="L10" s="187" t="s">
        <v>295</v>
      </c>
    </row>
    <row r="11" spans="1:15" s="128" customFormat="1" ht="15" customHeight="1">
      <c r="A11" s="999"/>
      <c r="B11" s="130" t="s">
        <v>283</v>
      </c>
      <c r="C11" s="148" t="s">
        <v>314</v>
      </c>
      <c r="D11" s="146" t="s">
        <v>287</v>
      </c>
      <c r="E11" s="143" t="s">
        <v>287</v>
      </c>
      <c r="F11" s="173"/>
      <c r="G11" s="1002"/>
      <c r="H11" s="188" t="s">
        <v>287</v>
      </c>
      <c r="I11" s="146" t="s">
        <v>287</v>
      </c>
      <c r="J11" s="154" t="s">
        <v>321</v>
      </c>
      <c r="K11" s="150" t="s">
        <v>287</v>
      </c>
      <c r="L11" s="184" t="s">
        <v>287</v>
      </c>
    </row>
    <row r="12" spans="1:15" s="128" customFormat="1" ht="15" customHeight="1">
      <c r="A12" s="999"/>
      <c r="B12" s="131" t="s">
        <v>308</v>
      </c>
      <c r="C12" s="135" t="s">
        <v>315</v>
      </c>
      <c r="D12" s="146" t="s">
        <v>312</v>
      </c>
      <c r="E12" s="142" t="s">
        <v>299</v>
      </c>
      <c r="F12" s="173"/>
      <c r="G12" s="1002"/>
      <c r="H12" s="190" t="s">
        <v>318</v>
      </c>
      <c r="I12" s="146" t="s">
        <v>312</v>
      </c>
      <c r="J12" s="142" t="s">
        <v>322</v>
      </c>
      <c r="K12" s="139" t="s">
        <v>312</v>
      </c>
      <c r="L12" s="185" t="s">
        <v>299</v>
      </c>
    </row>
    <row r="13" spans="1:15" s="128" customFormat="1" ht="15" customHeight="1">
      <c r="A13" s="999"/>
      <c r="B13" s="131"/>
      <c r="C13" s="135"/>
      <c r="D13" s="147"/>
      <c r="E13" s="142"/>
      <c r="F13" s="173"/>
      <c r="G13" s="1002"/>
      <c r="H13" s="190"/>
      <c r="I13" s="158"/>
      <c r="J13" s="142"/>
      <c r="K13" s="142"/>
      <c r="L13" s="185"/>
    </row>
    <row r="14" spans="1:15" s="128" customFormat="1" ht="15" customHeight="1">
      <c r="A14" s="999"/>
      <c r="B14" s="132" t="s">
        <v>284</v>
      </c>
      <c r="C14" s="136" t="s">
        <v>296</v>
      </c>
      <c r="D14" s="138" t="s">
        <v>259</v>
      </c>
      <c r="E14" s="140" t="s">
        <v>258</v>
      </c>
      <c r="F14" s="173"/>
      <c r="G14" s="1002"/>
      <c r="H14" s="192" t="s">
        <v>291</v>
      </c>
      <c r="I14" s="159" t="s">
        <v>286</v>
      </c>
      <c r="J14" s="140" t="s">
        <v>284</v>
      </c>
      <c r="K14" s="140" t="s">
        <v>259</v>
      </c>
      <c r="L14" s="186" t="s">
        <v>258</v>
      </c>
    </row>
    <row r="15" spans="1:15" s="128" customFormat="1" ht="15" customHeight="1" thickBot="1">
      <c r="A15" s="1000"/>
      <c r="B15" s="174" t="s">
        <v>285</v>
      </c>
      <c r="C15" s="175" t="s">
        <v>316</v>
      </c>
      <c r="D15" s="176" t="s">
        <v>292</v>
      </c>
      <c r="E15" s="149" t="s">
        <v>295</v>
      </c>
      <c r="F15" s="177"/>
      <c r="G15" s="1003"/>
      <c r="H15" s="194" t="s">
        <v>293</v>
      </c>
      <c r="I15" s="160" t="s">
        <v>276</v>
      </c>
      <c r="J15" s="179" t="s">
        <v>288</v>
      </c>
      <c r="K15" s="149" t="s">
        <v>292</v>
      </c>
      <c r="L15" s="204" t="s">
        <v>295</v>
      </c>
    </row>
    <row r="16" spans="1:15" s="128" customFormat="1" ht="15" customHeight="1">
      <c r="A16" s="998" t="s">
        <v>48</v>
      </c>
      <c r="B16" s="182" t="str">
        <f>B5</f>
        <v>C13OT1</v>
      </c>
      <c r="C16" s="170" t="str">
        <f>C5</f>
        <v>C13OT2</v>
      </c>
      <c r="D16" s="170" t="str">
        <f>D5</f>
        <v>C13OT3</v>
      </c>
      <c r="E16" s="170" t="str">
        <f>E5</f>
        <v>C14OT1</v>
      </c>
      <c r="F16" s="183" t="s">
        <v>279</v>
      </c>
      <c r="G16" s="1004" t="s">
        <v>27</v>
      </c>
      <c r="H16" s="223" t="str">
        <f>B5</f>
        <v>C13OT1</v>
      </c>
      <c r="I16" s="166" t="str">
        <f>C5</f>
        <v>C13OT2</v>
      </c>
      <c r="J16" s="167" t="str">
        <f>D5</f>
        <v>C13OT3</v>
      </c>
      <c r="K16" s="166" t="str">
        <f>E5</f>
        <v>C14OT1</v>
      </c>
      <c r="L16" s="224">
        <f>F5</f>
        <v>0</v>
      </c>
    </row>
    <row r="17" spans="1:15" s="128" customFormat="1" ht="15" customHeight="1">
      <c r="A17" s="999"/>
      <c r="B17" s="143" t="s">
        <v>287</v>
      </c>
      <c r="C17" s="150" t="s">
        <v>287</v>
      </c>
      <c r="D17" s="154" t="s">
        <v>321</v>
      </c>
      <c r="E17" s="156"/>
      <c r="F17" s="184" t="s">
        <v>298</v>
      </c>
      <c r="G17" s="1005"/>
      <c r="H17" s="157"/>
      <c r="I17" s="130" t="s">
        <v>283</v>
      </c>
      <c r="J17" s="161" t="s">
        <v>287</v>
      </c>
      <c r="K17" s="143" t="s">
        <v>287</v>
      </c>
      <c r="L17" s="189" t="s">
        <v>298</v>
      </c>
    </row>
    <row r="18" spans="1:15" s="128" customFormat="1" ht="15" customHeight="1">
      <c r="A18" s="999"/>
      <c r="B18" s="142" t="s">
        <v>317</v>
      </c>
      <c r="C18" s="139" t="s">
        <v>312</v>
      </c>
      <c r="D18" s="142" t="s">
        <v>322</v>
      </c>
      <c r="E18" s="142"/>
      <c r="F18" s="220" t="s">
        <v>299</v>
      </c>
      <c r="G18" s="1005"/>
      <c r="H18" s="205"/>
      <c r="I18" s="131" t="s">
        <v>308</v>
      </c>
      <c r="J18" s="161" t="s">
        <v>319</v>
      </c>
      <c r="K18" s="142" t="s">
        <v>289</v>
      </c>
      <c r="L18" s="206" t="s">
        <v>306</v>
      </c>
    </row>
    <row r="19" spans="1:15" s="128" customFormat="1" ht="15" customHeight="1">
      <c r="A19" s="999"/>
      <c r="B19" s="142"/>
      <c r="C19" s="151"/>
      <c r="D19" s="142"/>
      <c r="E19" s="142"/>
      <c r="F19" s="99"/>
      <c r="G19" s="1005"/>
      <c r="H19" s="207"/>
      <c r="I19" s="131"/>
      <c r="J19" s="161"/>
      <c r="K19" s="142"/>
      <c r="L19" s="208"/>
    </row>
    <row r="20" spans="1:15" s="128" customFormat="1" ht="15" customHeight="1">
      <c r="A20" s="999"/>
      <c r="B20" s="140" t="s">
        <v>291</v>
      </c>
      <c r="C20" s="152" t="s">
        <v>284</v>
      </c>
      <c r="D20" s="140" t="s">
        <v>284</v>
      </c>
      <c r="E20" s="140" t="s">
        <v>323</v>
      </c>
      <c r="F20" s="126" t="s">
        <v>259</v>
      </c>
      <c r="G20" s="1005"/>
      <c r="H20" s="209"/>
      <c r="I20" s="132" t="s">
        <v>297</v>
      </c>
      <c r="J20" s="162" t="s">
        <v>291</v>
      </c>
      <c r="K20" s="140" t="s">
        <v>258</v>
      </c>
      <c r="L20" s="193" t="s">
        <v>303</v>
      </c>
    </row>
    <row r="21" spans="1:15" s="128" customFormat="1" ht="15" customHeight="1">
      <c r="A21" s="999"/>
      <c r="B21" s="141" t="s">
        <v>293</v>
      </c>
      <c r="C21" s="153" t="s">
        <v>276</v>
      </c>
      <c r="D21" s="155" t="s">
        <v>288</v>
      </c>
      <c r="E21" s="155"/>
      <c r="F21" s="221" t="s">
        <v>300</v>
      </c>
      <c r="G21" s="1005"/>
      <c r="H21" s="127"/>
      <c r="I21" s="134" t="s">
        <v>285</v>
      </c>
      <c r="J21" s="161" t="s">
        <v>313</v>
      </c>
      <c r="K21" s="141" t="s">
        <v>290</v>
      </c>
      <c r="L21" s="210" t="s">
        <v>302</v>
      </c>
    </row>
    <row r="22" spans="1:15" s="128" customFormat="1" ht="15" customHeight="1">
      <c r="A22" s="999"/>
      <c r="B22" s="142" t="s">
        <v>287</v>
      </c>
      <c r="C22" s="146" t="s">
        <v>287</v>
      </c>
      <c r="D22" s="154" t="s">
        <v>321</v>
      </c>
      <c r="E22" s="161" t="s">
        <v>327</v>
      </c>
      <c r="F22" s="184" t="s">
        <v>298</v>
      </c>
      <c r="G22" s="1005"/>
      <c r="H22" s="211" t="s">
        <v>309</v>
      </c>
      <c r="I22" s="144"/>
      <c r="J22" s="148" t="s">
        <v>287</v>
      </c>
      <c r="K22" s="143" t="s">
        <v>287</v>
      </c>
      <c r="L22" s="212"/>
    </row>
    <row r="23" spans="1:15" s="128" customFormat="1" ht="15" customHeight="1">
      <c r="A23" s="999"/>
      <c r="B23" s="142" t="s">
        <v>317</v>
      </c>
      <c r="C23" s="146" t="s">
        <v>312</v>
      </c>
      <c r="D23" s="142" t="s">
        <v>322</v>
      </c>
      <c r="E23" s="161" t="s">
        <v>324</v>
      </c>
      <c r="F23" s="220" t="s">
        <v>299</v>
      </c>
      <c r="G23" s="1005"/>
      <c r="H23" s="213" t="s">
        <v>310</v>
      </c>
      <c r="I23" s="144"/>
      <c r="J23" s="135" t="s">
        <v>319</v>
      </c>
      <c r="K23" s="142" t="s">
        <v>289</v>
      </c>
      <c r="L23" s="214"/>
    </row>
    <row r="24" spans="1:15" s="128" customFormat="1" ht="15" customHeight="1">
      <c r="A24" s="999"/>
      <c r="B24" s="142"/>
      <c r="C24" s="158"/>
      <c r="D24" s="142"/>
      <c r="E24" s="161" t="s">
        <v>325</v>
      </c>
      <c r="F24" s="99"/>
      <c r="G24" s="1005"/>
      <c r="H24" s="215"/>
      <c r="I24" s="144"/>
      <c r="J24" s="135"/>
      <c r="K24" s="142"/>
      <c r="L24" s="214"/>
    </row>
    <row r="25" spans="1:15" s="128" customFormat="1" ht="15" customHeight="1">
      <c r="A25" s="999"/>
      <c r="B25" s="140" t="s">
        <v>291</v>
      </c>
      <c r="C25" s="159" t="s">
        <v>284</v>
      </c>
      <c r="D25" s="140" t="s">
        <v>284</v>
      </c>
      <c r="E25" s="162" t="s">
        <v>326</v>
      </c>
      <c r="F25" s="126" t="s">
        <v>259</v>
      </c>
      <c r="G25" s="1005"/>
      <c r="H25" s="216" t="s">
        <v>258</v>
      </c>
      <c r="I25" s="145"/>
      <c r="J25" s="136" t="s">
        <v>291</v>
      </c>
      <c r="K25" s="140" t="s">
        <v>258</v>
      </c>
      <c r="L25" s="214"/>
    </row>
    <row r="26" spans="1:15" s="128" customFormat="1" ht="15" customHeight="1" thickBot="1">
      <c r="A26" s="1000"/>
      <c r="B26" s="149" t="s">
        <v>293</v>
      </c>
      <c r="C26" s="160" t="s">
        <v>276</v>
      </c>
      <c r="D26" s="179" t="s">
        <v>288</v>
      </c>
      <c r="E26" s="164" t="s">
        <v>272</v>
      </c>
      <c r="F26" s="222" t="s">
        <v>300</v>
      </c>
      <c r="G26" s="1005"/>
      <c r="H26" s="217" t="s">
        <v>311</v>
      </c>
      <c r="I26" s="218"/>
      <c r="J26" s="175" t="s">
        <v>313</v>
      </c>
      <c r="K26" s="149" t="s">
        <v>290</v>
      </c>
      <c r="L26" s="219"/>
    </row>
    <row r="27" spans="1:15" s="128" customFormat="1" ht="15" customHeight="1">
      <c r="A27" s="998" t="s">
        <v>25</v>
      </c>
      <c r="B27" s="170" t="str">
        <f>B16</f>
        <v>C13OT1</v>
      </c>
      <c r="C27" s="170" t="str">
        <f>C5</f>
        <v>C13OT2</v>
      </c>
      <c r="D27" s="170" t="str">
        <f>D5</f>
        <v>C13OT3</v>
      </c>
      <c r="E27" s="171" t="str">
        <f>E5</f>
        <v>C14OT1</v>
      </c>
      <c r="F27" s="172"/>
      <c r="G27" s="1005" t="s">
        <v>49</v>
      </c>
      <c r="H27" s="181" t="s">
        <v>205</v>
      </c>
      <c r="I27" s="170" t="s">
        <v>203</v>
      </c>
      <c r="J27" s="182" t="s">
        <v>206</v>
      </c>
      <c r="K27" s="171" t="s">
        <v>275</v>
      </c>
      <c r="L27" s="171" t="s">
        <v>279</v>
      </c>
      <c r="M27" s="171" t="s">
        <v>280</v>
      </c>
      <c r="N27" s="171" t="s">
        <v>281</v>
      </c>
      <c r="O27" s="183" t="s">
        <v>271</v>
      </c>
    </row>
    <row r="28" spans="1:15" s="128" customFormat="1" ht="15" customHeight="1">
      <c r="A28" s="999"/>
      <c r="B28" s="131" t="s">
        <v>283</v>
      </c>
      <c r="C28" s="156" t="s">
        <v>321</v>
      </c>
      <c r="D28" s="139" t="s">
        <v>287</v>
      </c>
      <c r="E28" s="142" t="s">
        <v>287</v>
      </c>
      <c r="F28" s="173"/>
      <c r="G28" s="1005"/>
      <c r="H28" s="157" t="s">
        <v>287</v>
      </c>
      <c r="I28" s="139" t="s">
        <v>287</v>
      </c>
      <c r="J28" s="161" t="s">
        <v>327</v>
      </c>
      <c r="K28" s="143" t="s">
        <v>298</v>
      </c>
      <c r="L28" s="147" t="s">
        <v>298</v>
      </c>
      <c r="M28" s="143" t="s">
        <v>287</v>
      </c>
      <c r="N28" s="147" t="s">
        <v>287</v>
      </c>
      <c r="O28" s="184" t="s">
        <v>287</v>
      </c>
    </row>
    <row r="29" spans="1:15" s="128" customFormat="1" ht="15" customHeight="1">
      <c r="A29" s="999"/>
      <c r="B29" s="131" t="s">
        <v>308</v>
      </c>
      <c r="C29" s="142" t="s">
        <v>322</v>
      </c>
      <c r="D29" s="139" t="s">
        <v>312</v>
      </c>
      <c r="E29" s="142" t="s">
        <v>299</v>
      </c>
      <c r="F29" s="173"/>
      <c r="G29" s="1005"/>
      <c r="H29" s="157" t="s">
        <v>318</v>
      </c>
      <c r="I29" s="139" t="s">
        <v>312</v>
      </c>
      <c r="J29" s="161" t="s">
        <v>324</v>
      </c>
      <c r="K29" s="156" t="s">
        <v>289</v>
      </c>
      <c r="L29" s="98" t="s">
        <v>289</v>
      </c>
      <c r="M29" s="100" t="s">
        <v>301</v>
      </c>
      <c r="N29" s="147" t="s">
        <v>301</v>
      </c>
      <c r="O29" s="185" t="s">
        <v>301</v>
      </c>
    </row>
    <row r="30" spans="1:15" s="128" customFormat="1" ht="15" customHeight="1">
      <c r="A30" s="999"/>
      <c r="B30" s="131"/>
      <c r="C30" s="142"/>
      <c r="D30" s="142"/>
      <c r="E30" s="135"/>
      <c r="F30" s="173"/>
      <c r="G30" s="1005"/>
      <c r="H30" s="157"/>
      <c r="I30" s="151"/>
      <c r="J30" s="161" t="s">
        <v>325</v>
      </c>
      <c r="K30" s="100"/>
      <c r="L30" s="98"/>
      <c r="M30" s="100"/>
      <c r="N30" s="226" t="s">
        <v>305</v>
      </c>
      <c r="O30" s="227" t="s">
        <v>305</v>
      </c>
    </row>
    <row r="31" spans="1:15" s="128" customFormat="1" ht="15" customHeight="1">
      <c r="A31" s="999"/>
      <c r="B31" s="132" t="s">
        <v>284</v>
      </c>
      <c r="C31" s="140" t="s">
        <v>284</v>
      </c>
      <c r="D31" s="140" t="s">
        <v>291</v>
      </c>
      <c r="E31" s="140" t="s">
        <v>297</v>
      </c>
      <c r="F31" s="173"/>
      <c r="G31" s="1005"/>
      <c r="H31" s="129" t="s">
        <v>286</v>
      </c>
      <c r="I31" s="152" t="s">
        <v>284</v>
      </c>
      <c r="J31" s="162" t="s">
        <v>297</v>
      </c>
      <c r="K31" s="125" t="s">
        <v>262</v>
      </c>
      <c r="L31" s="138" t="s">
        <v>296</v>
      </c>
      <c r="M31" s="140" t="s">
        <v>259</v>
      </c>
      <c r="N31" s="138" t="s">
        <v>258</v>
      </c>
      <c r="O31" s="186" t="s">
        <v>258</v>
      </c>
    </row>
    <row r="32" spans="1:15" s="128" customFormat="1" ht="15" customHeight="1">
      <c r="A32" s="999"/>
      <c r="B32" s="134" t="s">
        <v>285</v>
      </c>
      <c r="C32" s="155" t="s">
        <v>288</v>
      </c>
      <c r="D32" s="141" t="s">
        <v>292</v>
      </c>
      <c r="E32" s="141" t="s">
        <v>295</v>
      </c>
      <c r="F32" s="173"/>
      <c r="G32" s="1005"/>
      <c r="H32" s="157" t="s">
        <v>293</v>
      </c>
      <c r="I32" s="153" t="s">
        <v>276</v>
      </c>
      <c r="J32" s="161" t="s">
        <v>272</v>
      </c>
      <c r="K32" s="155" t="s">
        <v>320</v>
      </c>
      <c r="L32" s="124" t="s">
        <v>288</v>
      </c>
      <c r="M32" s="165" t="s">
        <v>302</v>
      </c>
      <c r="N32" s="147" t="s">
        <v>304</v>
      </c>
      <c r="O32" s="187" t="s">
        <v>304</v>
      </c>
    </row>
    <row r="33" spans="1:15" s="128" customFormat="1" ht="15" customHeight="1">
      <c r="A33" s="999"/>
      <c r="B33" s="144" t="s">
        <v>283</v>
      </c>
      <c r="C33" s="154"/>
      <c r="D33" s="150" t="s">
        <v>287</v>
      </c>
      <c r="E33" s="168"/>
      <c r="F33" s="173"/>
      <c r="G33" s="1005"/>
      <c r="H33" s="188" t="s">
        <v>287</v>
      </c>
      <c r="I33" s="146" t="s">
        <v>287</v>
      </c>
      <c r="J33" s="148" t="s">
        <v>327</v>
      </c>
      <c r="K33" s="143" t="s">
        <v>298</v>
      </c>
      <c r="L33" s="143" t="s">
        <v>298</v>
      </c>
      <c r="M33" s="143" t="s">
        <v>287</v>
      </c>
      <c r="N33" s="148" t="s">
        <v>329</v>
      </c>
      <c r="O33" s="189" t="s">
        <v>329</v>
      </c>
    </row>
    <row r="34" spans="1:15" s="128" customFormat="1" ht="15" customHeight="1">
      <c r="A34" s="999"/>
      <c r="B34" s="144" t="s">
        <v>308</v>
      </c>
      <c r="C34" s="142"/>
      <c r="D34" s="139" t="s">
        <v>312</v>
      </c>
      <c r="E34" s="169"/>
      <c r="F34" s="173"/>
      <c r="G34" s="1005"/>
      <c r="H34" s="190" t="s">
        <v>318</v>
      </c>
      <c r="I34" s="146" t="s">
        <v>312</v>
      </c>
      <c r="J34" s="135" t="s">
        <v>324</v>
      </c>
      <c r="K34" s="156" t="s">
        <v>289</v>
      </c>
      <c r="L34" s="100" t="s">
        <v>289</v>
      </c>
      <c r="M34" s="100" t="s">
        <v>301</v>
      </c>
      <c r="N34" s="135" t="s">
        <v>325</v>
      </c>
      <c r="O34" s="191" t="s">
        <v>325</v>
      </c>
    </row>
    <row r="35" spans="1:15" s="128" customFormat="1" ht="15" customHeight="1">
      <c r="A35" s="999"/>
      <c r="B35" s="144"/>
      <c r="C35" s="135"/>
      <c r="D35" s="142"/>
      <c r="E35" s="169"/>
      <c r="F35" s="173"/>
      <c r="G35" s="1005"/>
      <c r="H35" s="190"/>
      <c r="I35" s="158"/>
      <c r="J35" s="135" t="s">
        <v>325</v>
      </c>
      <c r="K35" s="100"/>
      <c r="L35" s="100"/>
      <c r="M35" s="100"/>
      <c r="N35" s="228" t="s">
        <v>305</v>
      </c>
      <c r="O35" s="229" t="s">
        <v>305</v>
      </c>
    </row>
    <row r="36" spans="1:15" s="128" customFormat="1" ht="15" customHeight="1">
      <c r="A36" s="999"/>
      <c r="B36" s="145" t="s">
        <v>284</v>
      </c>
      <c r="C36" s="140"/>
      <c r="D36" s="140" t="s">
        <v>291</v>
      </c>
      <c r="E36" s="169"/>
      <c r="F36" s="173"/>
      <c r="G36" s="1005"/>
      <c r="H36" s="192" t="s">
        <v>291</v>
      </c>
      <c r="I36" s="159" t="s">
        <v>286</v>
      </c>
      <c r="J36" s="136" t="s">
        <v>326</v>
      </c>
      <c r="K36" s="125" t="s">
        <v>284</v>
      </c>
      <c r="L36" s="140" t="s">
        <v>258</v>
      </c>
      <c r="M36" s="140" t="s">
        <v>259</v>
      </c>
      <c r="N36" s="136" t="s">
        <v>296</v>
      </c>
      <c r="O36" s="193" t="s">
        <v>296</v>
      </c>
    </row>
    <row r="37" spans="1:15" s="128" customFormat="1" ht="15" customHeight="1" thickBot="1">
      <c r="A37" s="1000"/>
      <c r="B37" s="178" t="s">
        <v>285</v>
      </c>
      <c r="C37" s="179"/>
      <c r="D37" s="149" t="s">
        <v>292</v>
      </c>
      <c r="E37" s="180"/>
      <c r="F37" s="177"/>
      <c r="G37" s="1005"/>
      <c r="H37" s="194" t="s">
        <v>293</v>
      </c>
      <c r="I37" s="195" t="s">
        <v>276</v>
      </c>
      <c r="J37" s="175" t="s">
        <v>272</v>
      </c>
      <c r="K37" s="179" t="s">
        <v>320</v>
      </c>
      <c r="L37" s="196" t="s">
        <v>288</v>
      </c>
      <c r="M37" s="196" t="s">
        <v>302</v>
      </c>
      <c r="N37" s="175" t="s">
        <v>304</v>
      </c>
      <c r="O37" s="197" t="s">
        <v>304</v>
      </c>
    </row>
    <row r="38" spans="1:15" s="128" customFormat="1" ht="12.75" customHeight="1"/>
    <row r="39" spans="1:15" s="128" customFormat="1" ht="12.75" customHeight="1"/>
    <row r="40" spans="1:15" s="128" customFormat="1" ht="12.75" customHeight="1"/>
    <row r="41" spans="1:15" s="128" customFormat="1" ht="12.75" customHeight="1"/>
    <row r="42" spans="1:15" s="128" customFormat="1" ht="12.75" customHeight="1"/>
    <row r="43" spans="1:15" s="128" customFormat="1" ht="12.75" customHeight="1"/>
    <row r="44" spans="1:15" s="128" customFormat="1" ht="12.75" customHeight="1"/>
    <row r="45" spans="1:15" s="128" customFormat="1" ht="12.75" customHeight="1"/>
    <row r="46" spans="1:15" s="128" customFormat="1" ht="12.75" customHeight="1"/>
    <row r="47" spans="1:15" s="128" customFormat="1" ht="12.75" customHeight="1"/>
    <row r="48" spans="1:15" s="128" customFormat="1" ht="12.75" customHeight="1"/>
    <row r="49" s="128" customFormat="1" ht="12.75" customHeight="1"/>
    <row r="50" s="128" customFormat="1" ht="12.75" customHeight="1"/>
    <row r="51" s="128" customFormat="1" ht="12.75" customHeight="1"/>
    <row r="52" s="128" customFormat="1" ht="12.75" customHeight="1"/>
    <row r="53" s="128" customFormat="1" ht="12.75" customHeight="1"/>
    <row r="54" s="128" customFormat="1" ht="12.75" customHeight="1"/>
    <row r="55" s="128" customFormat="1" ht="12.75" customHeight="1"/>
    <row r="56" s="128" customFormat="1" ht="12.75" customHeight="1"/>
    <row r="57" s="128" customFormat="1" ht="12.75" customHeight="1"/>
    <row r="58" s="128" customFormat="1" ht="12.75" customHeight="1"/>
    <row r="59" s="128" customFormat="1" ht="12.75" customHeight="1"/>
    <row r="60" s="128" customFormat="1" ht="12.75" customHeight="1"/>
    <row r="61" s="128" customFormat="1" ht="12.75" customHeight="1"/>
    <row r="62" s="128" customFormat="1" ht="12.75" customHeight="1"/>
    <row r="63" s="128" customFormat="1" ht="12.75" customHeight="1"/>
    <row r="64" s="128" customFormat="1" ht="12.75" customHeight="1"/>
    <row r="65" s="128" customFormat="1" ht="12.75" customHeight="1"/>
    <row r="66" s="128" customFormat="1" ht="12.75" customHeight="1"/>
    <row r="67" s="128" customFormat="1" ht="12.75" customHeight="1"/>
    <row r="68" s="128" customFormat="1" ht="12.75" customHeight="1"/>
    <row r="69" s="128" customFormat="1" ht="12.75" customHeight="1"/>
    <row r="70" s="128" customFormat="1" ht="12.75" customHeight="1"/>
  </sheetData>
  <mergeCells count="7">
    <mergeCell ref="A1:O3"/>
    <mergeCell ref="A5:A15"/>
    <mergeCell ref="A16:A26"/>
    <mergeCell ref="A27:A37"/>
    <mergeCell ref="G5:G15"/>
    <mergeCell ref="G16:G26"/>
    <mergeCell ref="G27:G37"/>
  </mergeCells>
  <dataValidations disablePrompts="1" count="1">
    <dataValidation type="custom" showInputMessage="1" showErrorMessage="1" errorTitle="THÔNG BÁO" error="TRÙNG PHÒNG_x000a_" sqref="C9">
      <formula1>COUNTIF(_ST22,C9)&lt;=1</formula1>
    </dataValidation>
  </dataValidations>
  <pageMargins left="0.16" right="0.16" top="0.88" bottom="0.16" header="0.16" footer="0.16"/>
  <pageSetup scale="8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85" zoomScaleNormal="85" workbookViewId="0">
      <pane xSplit="2" ySplit="5" topLeftCell="C15" activePane="bottomRight" state="frozen"/>
      <selection pane="topRight" activeCell="C1" sqref="C1"/>
      <selection pane="bottomLeft" activeCell="A6" sqref="A6"/>
      <selection pane="bottomRight" activeCell="C26" sqref="C26"/>
    </sheetView>
  </sheetViews>
  <sheetFormatPr defaultRowHeight="20.25"/>
  <cols>
    <col min="1" max="1" width="7.7109375" style="97" customWidth="1"/>
    <col min="2" max="2" width="7.85546875" style="11" customWidth="1"/>
    <col min="3" max="13" width="15.85546875" style="11" customWidth="1"/>
    <col min="14" max="14" width="7.7109375" style="123" bestFit="1" customWidth="1"/>
    <col min="15" max="16384" width="9.140625" style="11"/>
  </cols>
  <sheetData>
    <row r="1" spans="1:14" ht="30.75">
      <c r="A1" s="1018" t="s">
        <v>207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</row>
    <row r="2" spans="1:14" ht="19.5">
      <c r="A2" s="1017" t="e">
        <f>#REF!</f>
        <v>#REF!</v>
      </c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</row>
    <row r="3" spans="1:14" ht="27" hidden="1" customHeight="1">
      <c r="A3" s="1019" t="s">
        <v>208</v>
      </c>
      <c r="B3" s="1020"/>
      <c r="C3" s="101"/>
      <c r="D3" s="101"/>
      <c r="E3" s="101"/>
      <c r="F3" s="102" t="s">
        <v>219</v>
      </c>
      <c r="G3" s="102" t="s">
        <v>219</v>
      </c>
      <c r="H3" s="102" t="s">
        <v>219</v>
      </c>
      <c r="I3" s="102" t="s">
        <v>219</v>
      </c>
      <c r="J3" s="102"/>
      <c r="K3" s="102" t="s">
        <v>219</v>
      </c>
      <c r="L3" s="102" t="s">
        <v>219</v>
      </c>
      <c r="M3" s="103"/>
      <c r="N3" s="1021" t="s">
        <v>270</v>
      </c>
    </row>
    <row r="4" spans="1:14" s="115" customFormat="1" ht="46.5" customHeight="1">
      <c r="A4" s="1023" t="s">
        <v>209</v>
      </c>
      <c r="B4" s="1024"/>
      <c r="C4" s="104" t="s">
        <v>264</v>
      </c>
      <c r="D4" s="104" t="s">
        <v>265</v>
      </c>
      <c r="E4" s="104" t="s">
        <v>266</v>
      </c>
      <c r="F4" s="105" t="s">
        <v>258</v>
      </c>
      <c r="G4" s="105" t="s">
        <v>262</v>
      </c>
      <c r="H4" s="105" t="s">
        <v>263</v>
      </c>
      <c r="I4" s="105" t="s">
        <v>259</v>
      </c>
      <c r="J4" s="104" t="s">
        <v>267</v>
      </c>
      <c r="K4" s="104" t="s">
        <v>268</v>
      </c>
      <c r="L4" s="104" t="s">
        <v>269</v>
      </c>
      <c r="M4" s="106" t="s">
        <v>236</v>
      </c>
      <c r="N4" s="1022"/>
    </row>
    <row r="5" spans="1:14" ht="27" hidden="1" customHeight="1">
      <c r="A5" s="1010" t="s">
        <v>210</v>
      </c>
      <c r="B5" s="1011"/>
      <c r="C5" s="116"/>
      <c r="D5" s="116"/>
      <c r="E5" s="116"/>
      <c r="F5" s="117"/>
      <c r="G5" s="117"/>
      <c r="H5" s="118"/>
      <c r="I5" s="117"/>
      <c r="J5" s="117"/>
      <c r="K5" s="118"/>
      <c r="L5" s="117"/>
      <c r="M5" s="117"/>
      <c r="N5" s="122"/>
    </row>
    <row r="6" spans="1:14" ht="28.5" customHeight="1">
      <c r="A6" s="1006" t="s">
        <v>211</v>
      </c>
      <c r="B6" s="121" t="s">
        <v>212</v>
      </c>
      <c r="C6" s="112">
        <f>'TONG HOP'!G10</f>
        <v>0</v>
      </c>
      <c r="D6" s="112"/>
      <c r="E6" s="112"/>
      <c r="F6" s="113">
        <f>'TONG HOP'!E10</f>
        <v>0</v>
      </c>
      <c r="G6" s="114"/>
      <c r="H6" s="113"/>
      <c r="I6" s="114"/>
      <c r="J6" s="114" t="e">
        <f>'TONG HOP'!#REF!</f>
        <v>#REF!</v>
      </c>
      <c r="K6" s="114" t="str">
        <f>'TONG HOP'!R10</f>
        <v>T.XUÂN</v>
      </c>
      <c r="L6" s="114"/>
      <c r="M6" s="114"/>
      <c r="N6" s="1015">
        <v>2</v>
      </c>
    </row>
    <row r="7" spans="1:14" ht="28.5" customHeight="1">
      <c r="A7" s="1014"/>
      <c r="B7" s="119" t="s">
        <v>213</v>
      </c>
      <c r="C7" s="112"/>
      <c r="D7" s="112"/>
      <c r="E7" s="112"/>
      <c r="F7" s="113">
        <f>'TONG HOP'!E15</f>
        <v>0</v>
      </c>
      <c r="G7" s="114"/>
      <c r="H7" s="113"/>
      <c r="I7" s="114">
        <f>'TONG HOP'!G15</f>
        <v>0</v>
      </c>
      <c r="J7" s="114" t="e">
        <f>'TONG HOP'!#REF!</f>
        <v>#REF!</v>
      </c>
      <c r="K7" s="114">
        <f>'TONG HOP'!R15</f>
        <v>0</v>
      </c>
      <c r="L7" s="114"/>
      <c r="M7" s="114"/>
      <c r="N7" s="1015"/>
    </row>
    <row r="8" spans="1:14" ht="28.5" customHeight="1">
      <c r="A8" s="1012" t="s">
        <v>214</v>
      </c>
      <c r="B8" s="120" t="s">
        <v>212</v>
      </c>
      <c r="C8" s="108">
        <f>'TONG HOP'!I21</f>
        <v>0</v>
      </c>
      <c r="D8" s="108"/>
      <c r="E8" s="108"/>
      <c r="F8" s="109"/>
      <c r="G8" s="109"/>
      <c r="H8" s="109"/>
      <c r="I8" s="109" t="str">
        <f>'TONG HOP'!G21</f>
        <v>T.LÂN</v>
      </c>
      <c r="J8" s="109" t="e">
        <f>'TONG HOP'!#REF!</f>
        <v>#REF!</v>
      </c>
      <c r="K8" s="109" t="str">
        <f>'TONG HOP'!R21</f>
        <v>C.THANH VY</v>
      </c>
      <c r="L8" s="109"/>
      <c r="M8" s="109"/>
      <c r="N8" s="1015">
        <f>N6+1</f>
        <v>3</v>
      </c>
    </row>
    <row r="9" spans="1:14" ht="28.5" customHeight="1">
      <c r="A9" s="1016"/>
      <c r="B9" s="119" t="s">
        <v>213</v>
      </c>
      <c r="C9" s="107">
        <f>'TONG HOP'!I26</f>
        <v>0</v>
      </c>
      <c r="D9" s="107"/>
      <c r="E9" s="107" t="e">
        <f>'TONG HOP'!#REF!</f>
        <v>#REF!</v>
      </c>
      <c r="F9" s="109"/>
      <c r="G9" s="109"/>
      <c r="H9" s="109"/>
      <c r="I9" s="109" t="str">
        <f>'TONG HOP'!G26</f>
        <v>T.LÂN</v>
      </c>
      <c r="J9" s="109">
        <f>'TONG HOP'!R26</f>
        <v>0</v>
      </c>
      <c r="K9" s="109" t="e">
        <f>'TONG HOP'!#REF!</f>
        <v>#REF!</v>
      </c>
      <c r="L9" s="109"/>
      <c r="M9" s="109"/>
      <c r="N9" s="1009"/>
    </row>
    <row r="10" spans="1:14" ht="28.5" customHeight="1">
      <c r="A10" s="1006" t="s">
        <v>215</v>
      </c>
      <c r="B10" s="121" t="s">
        <v>212</v>
      </c>
      <c r="C10" s="112"/>
      <c r="D10" s="112">
        <f>'TONG HOP'!F32</f>
        <v>0</v>
      </c>
      <c r="E10" s="112">
        <f>'TONG HOP'!G32</f>
        <v>0</v>
      </c>
      <c r="F10" s="114">
        <f>'TONG HOP'!E32</f>
        <v>0</v>
      </c>
      <c r="G10" s="113"/>
      <c r="H10" s="114"/>
      <c r="I10" s="114"/>
      <c r="J10" s="114" t="str">
        <f>'TONG HOP'!R32</f>
        <v>C.BẢO VY</v>
      </c>
      <c r="K10" s="114" t="e">
        <f>'TONG HOP'!#REF!</f>
        <v>#REF!</v>
      </c>
      <c r="L10" s="114"/>
      <c r="M10" s="114"/>
      <c r="N10" s="1008">
        <f>N8+1</f>
        <v>4</v>
      </c>
    </row>
    <row r="11" spans="1:14" ht="28.5" customHeight="1">
      <c r="A11" s="1007"/>
      <c r="B11" s="119" t="s">
        <v>213</v>
      </c>
      <c r="C11" s="112"/>
      <c r="D11" s="112"/>
      <c r="E11" s="112"/>
      <c r="F11" s="113">
        <f>'TONG HOP'!E37</f>
        <v>0</v>
      </c>
      <c r="G11" s="114"/>
      <c r="H11" s="114"/>
      <c r="I11" s="114">
        <f>'TONG HOP'!F37</f>
        <v>0</v>
      </c>
      <c r="J11" s="114" t="str">
        <f>'TONG HOP'!R37</f>
        <v>C.BẢO VY</v>
      </c>
      <c r="K11" s="114" t="e">
        <f>'TONG HOP'!#REF!</f>
        <v>#REF!</v>
      </c>
      <c r="L11" s="114"/>
      <c r="M11" s="114"/>
      <c r="N11" s="1009"/>
    </row>
    <row r="12" spans="1:14" ht="28.5" customHeight="1">
      <c r="A12" s="1012" t="s">
        <v>216</v>
      </c>
      <c r="B12" s="121" t="s">
        <v>212</v>
      </c>
      <c r="C12" s="107">
        <f>'TONG HOP'!E43</f>
        <v>0</v>
      </c>
      <c r="D12" s="107" t="str">
        <f>'TONG HOP'!F43</f>
        <v>T.LÂN</v>
      </c>
      <c r="E12" s="107" t="str">
        <f>'TONG HOP'!G43</f>
        <v>T.LÂN</v>
      </c>
      <c r="F12" s="109">
        <f>'TONG HOP'!I43</f>
        <v>0</v>
      </c>
      <c r="G12" s="109"/>
      <c r="H12" s="109"/>
      <c r="I12" s="109"/>
      <c r="J12" s="109"/>
      <c r="K12" s="109" t="str">
        <f>'TONG HOP'!R43</f>
        <v>C.BẢO VY</v>
      </c>
      <c r="L12" s="109"/>
      <c r="M12" s="109"/>
      <c r="N12" s="1008">
        <f>N10+1</f>
        <v>5</v>
      </c>
    </row>
    <row r="13" spans="1:14" ht="28.5" customHeight="1">
      <c r="A13" s="1016"/>
      <c r="B13" s="119" t="s">
        <v>213</v>
      </c>
      <c r="C13" s="107">
        <f>'TONG HOP'!E48</f>
        <v>0</v>
      </c>
      <c r="D13" s="107" t="str">
        <f>'TONG HOP'!F48</f>
        <v>T.LÂN</v>
      </c>
      <c r="E13" s="107" t="str">
        <f>'TONG HOP'!G48</f>
        <v>T.LÂN</v>
      </c>
      <c r="F13" s="109">
        <f>'TONG HOP'!I48</f>
        <v>0</v>
      </c>
      <c r="G13" s="109"/>
      <c r="H13" s="110"/>
      <c r="I13" s="109"/>
      <c r="J13" s="109" t="e">
        <f>'TONG HOP'!#REF!</f>
        <v>#REF!</v>
      </c>
      <c r="K13" s="109" t="str">
        <f>'TONG HOP'!R48</f>
        <v>C.BẢO VY</v>
      </c>
      <c r="L13" s="109"/>
      <c r="M13" s="109"/>
      <c r="N13" s="1009"/>
    </row>
    <row r="14" spans="1:14" ht="28.5" customHeight="1">
      <c r="A14" s="1006" t="s">
        <v>217</v>
      </c>
      <c r="B14" s="121" t="s">
        <v>212</v>
      </c>
      <c r="C14" s="112">
        <f>'TONG HOP'!I54</f>
        <v>0</v>
      </c>
      <c r="D14" s="112"/>
      <c r="E14" s="112" t="e">
        <f>'TONG HOP'!#REF!</f>
        <v>#REF!</v>
      </c>
      <c r="F14" s="113"/>
      <c r="G14" s="113"/>
      <c r="H14" s="114"/>
      <c r="I14" s="114"/>
      <c r="J14" s="114"/>
      <c r="K14" s="114" t="str">
        <f>'TONG HOP'!R54</f>
        <v>T.XUÂN</v>
      </c>
      <c r="L14" s="114"/>
      <c r="M14" s="114"/>
      <c r="N14" s="1008">
        <f>N12+1</f>
        <v>6</v>
      </c>
    </row>
    <row r="15" spans="1:14" ht="28.5" customHeight="1">
      <c r="A15" s="1007"/>
      <c r="B15" s="119" t="s">
        <v>213</v>
      </c>
      <c r="C15" s="112">
        <f>'TONG HOP'!E59</f>
        <v>0</v>
      </c>
      <c r="D15" s="112" t="str">
        <f>'TONG HOP'!F59</f>
        <v>T.LÂN</v>
      </c>
      <c r="E15" s="112">
        <f>'TONG HOP'!I59</f>
        <v>0</v>
      </c>
      <c r="F15" s="113"/>
      <c r="G15" s="113"/>
      <c r="H15" s="114"/>
      <c r="I15" s="114"/>
      <c r="J15" s="114" t="e">
        <f>'TONG HOP'!#REF!</f>
        <v>#REF!</v>
      </c>
      <c r="K15" s="114" t="str">
        <f>'TONG HOP'!R59</f>
        <v>T.XUÂN</v>
      </c>
      <c r="L15" s="114"/>
      <c r="M15" s="114"/>
      <c r="N15" s="1009"/>
    </row>
    <row r="16" spans="1:14" ht="28.5" customHeight="1">
      <c r="A16" s="1012" t="s">
        <v>218</v>
      </c>
      <c r="B16" s="121" t="s">
        <v>212</v>
      </c>
      <c r="C16" s="107">
        <f>'TONG HOP'!E65</f>
        <v>0</v>
      </c>
      <c r="D16" s="107"/>
      <c r="E16" s="107"/>
      <c r="F16" s="109" t="e">
        <f>'TONG HOP'!#REF!</f>
        <v>#REF!</v>
      </c>
      <c r="G16" s="111" t="e">
        <f>'TONG HOP'!#REF!</f>
        <v>#REF!</v>
      </c>
      <c r="H16" s="109">
        <f>'TONG HOP'!I65</f>
        <v>0</v>
      </c>
      <c r="I16" s="109">
        <f>'TONG HOP'!F65</f>
        <v>0</v>
      </c>
      <c r="J16" s="109"/>
      <c r="K16" s="109"/>
      <c r="L16" s="109"/>
      <c r="M16" s="109"/>
      <c r="N16" s="1008">
        <f>N14+1</f>
        <v>7</v>
      </c>
    </row>
    <row r="17" spans="1:14" ht="28.5" customHeight="1">
      <c r="A17" s="1013"/>
      <c r="B17" s="119" t="s">
        <v>213</v>
      </c>
      <c r="C17" s="107">
        <f>'TONG HOP'!E70</f>
        <v>0</v>
      </c>
      <c r="D17" s="107"/>
      <c r="E17" s="107"/>
      <c r="F17" s="109" t="e">
        <f>'TONG HOP'!#REF!</f>
        <v>#REF!</v>
      </c>
      <c r="G17" s="109" t="e">
        <f>'TONG HOP'!#REF!</f>
        <v>#REF!</v>
      </c>
      <c r="H17" s="109">
        <f>'TONG HOP'!I70</f>
        <v>0</v>
      </c>
      <c r="I17" s="109">
        <f>'TONG HOP'!F70</f>
        <v>0</v>
      </c>
      <c r="J17" s="109"/>
      <c r="K17" s="109"/>
      <c r="L17" s="109"/>
      <c r="M17" s="109"/>
      <c r="N17" s="1009"/>
    </row>
  </sheetData>
  <mergeCells count="18">
    <mergeCell ref="A2:N2"/>
    <mergeCell ref="A1:N1"/>
    <mergeCell ref="A3:B3"/>
    <mergeCell ref="N3:N4"/>
    <mergeCell ref="A4:B4"/>
    <mergeCell ref="A14:A15"/>
    <mergeCell ref="N14:N15"/>
    <mergeCell ref="A5:B5"/>
    <mergeCell ref="A16:A17"/>
    <mergeCell ref="N16:N17"/>
    <mergeCell ref="A6:A7"/>
    <mergeCell ref="N6:N7"/>
    <mergeCell ref="A8:A9"/>
    <mergeCell ref="N8:N9"/>
    <mergeCell ref="A10:A11"/>
    <mergeCell ref="N10:N11"/>
    <mergeCell ref="A12:A13"/>
    <mergeCell ref="N12:N13"/>
  </mergeCells>
  <phoneticPr fontId="0" type="noConversion"/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topLeftCell="B4" workbookViewId="0">
      <selection activeCell="C20" sqref="C20"/>
    </sheetView>
  </sheetViews>
  <sheetFormatPr defaultRowHeight="18.75"/>
  <cols>
    <col min="1" max="1" width="6.5703125" style="12" bestFit="1" customWidth="1"/>
    <col min="2" max="2" width="13.5703125" style="13" bestFit="1" customWidth="1"/>
    <col min="3" max="3" width="29.140625" style="13" bestFit="1" customWidth="1"/>
    <col min="4" max="4" width="15.42578125" style="12" bestFit="1" customWidth="1"/>
    <col min="5" max="5" width="11.85546875" style="12" bestFit="1" customWidth="1"/>
    <col min="6" max="6" width="11.85546875" style="12" customWidth="1"/>
    <col min="7" max="7" width="17" style="12" bestFit="1" customWidth="1"/>
    <col min="8" max="8" width="14.42578125" style="13" customWidth="1"/>
    <col min="9" max="16384" width="9.140625" style="13"/>
  </cols>
  <sheetData>
    <row r="2" spans="1:8" ht="18.75" customHeight="1">
      <c r="A2" s="1028" t="s">
        <v>152</v>
      </c>
      <c r="B2" s="1028"/>
      <c r="C2" s="1028"/>
      <c r="D2" s="1028"/>
      <c r="E2" s="1028"/>
      <c r="F2" s="1028"/>
      <c r="G2" s="1028"/>
      <c r="H2" s="1028"/>
    </row>
    <row r="3" spans="1:8">
      <c r="A3" s="1027" t="s">
        <v>188</v>
      </c>
      <c r="B3" s="1027"/>
      <c r="C3" s="1027"/>
      <c r="D3" s="1027"/>
      <c r="E3" s="1027"/>
      <c r="F3" s="1027"/>
      <c r="G3" s="1027"/>
      <c r="H3" s="1027"/>
    </row>
    <row r="6" spans="1:8" s="14" customFormat="1" ht="20.100000000000001" customHeight="1">
      <c r="A6" s="1025" t="s">
        <v>147</v>
      </c>
      <c r="B6" s="1025" t="s">
        <v>153</v>
      </c>
      <c r="C6" s="1025" t="s">
        <v>154</v>
      </c>
      <c r="D6" s="1025" t="s">
        <v>155</v>
      </c>
      <c r="E6" s="1030" t="s">
        <v>156</v>
      </c>
      <c r="F6" s="1031"/>
      <c r="G6" s="1025" t="s">
        <v>157</v>
      </c>
      <c r="H6" s="1025" t="s">
        <v>132</v>
      </c>
    </row>
    <row r="7" spans="1:8" s="14" customFormat="1" ht="20.100000000000001" customHeight="1">
      <c r="A7" s="1026"/>
      <c r="B7" s="1026"/>
      <c r="C7" s="1026"/>
      <c r="D7" s="1026"/>
      <c r="E7" s="22" t="s">
        <v>167</v>
      </c>
      <c r="F7" s="22" t="s">
        <v>168</v>
      </c>
      <c r="G7" s="1026"/>
      <c r="H7" s="1026"/>
    </row>
    <row r="8" spans="1:8" s="15" customFormat="1" ht="20.100000000000001" customHeight="1">
      <c r="A8" s="16">
        <v>1</v>
      </c>
      <c r="B8" s="17" t="s">
        <v>166</v>
      </c>
      <c r="C8" s="17" t="s">
        <v>189</v>
      </c>
      <c r="D8" s="26" t="s">
        <v>190</v>
      </c>
      <c r="E8" s="29"/>
      <c r="F8" s="29"/>
      <c r="G8" s="32" t="s">
        <v>191</v>
      </c>
      <c r="H8" s="35"/>
    </row>
    <row r="9" spans="1:8" s="15" customFormat="1" ht="20.100000000000001" customHeight="1">
      <c r="A9" s="16">
        <v>2</v>
      </c>
      <c r="B9" s="17" t="s">
        <v>166</v>
      </c>
      <c r="C9" s="17" t="s">
        <v>192</v>
      </c>
      <c r="D9" s="27" t="s">
        <v>193</v>
      </c>
      <c r="E9" s="30" t="s">
        <v>194</v>
      </c>
      <c r="F9" s="30" t="s">
        <v>195</v>
      </c>
      <c r="G9" s="33" t="s">
        <v>150</v>
      </c>
      <c r="H9" s="36"/>
    </row>
    <row r="10" spans="1:8" s="15" customFormat="1" ht="20.100000000000001" customHeight="1">
      <c r="A10" s="16">
        <v>3</v>
      </c>
      <c r="B10" s="17" t="s">
        <v>143</v>
      </c>
      <c r="C10" s="17" t="s">
        <v>196</v>
      </c>
      <c r="D10" s="27" t="s">
        <v>197</v>
      </c>
      <c r="E10" s="30" t="s">
        <v>198</v>
      </c>
      <c r="F10" s="30"/>
      <c r="G10" s="33" t="s">
        <v>151</v>
      </c>
      <c r="H10" s="36"/>
    </row>
    <row r="11" spans="1:8" s="15" customFormat="1" ht="20.100000000000001" customHeight="1">
      <c r="A11" s="16">
        <v>4</v>
      </c>
      <c r="B11" s="17" t="s">
        <v>166</v>
      </c>
      <c r="C11" s="17" t="s">
        <v>196</v>
      </c>
      <c r="D11" s="27" t="s">
        <v>197</v>
      </c>
      <c r="E11" s="30" t="s">
        <v>199</v>
      </c>
      <c r="F11" s="30"/>
      <c r="G11" s="33" t="s">
        <v>150</v>
      </c>
      <c r="H11" s="36"/>
    </row>
    <row r="12" spans="1:8" s="15" customFormat="1" ht="20.100000000000001" customHeight="1">
      <c r="A12" s="16">
        <v>5</v>
      </c>
      <c r="B12" s="17"/>
      <c r="C12" s="17"/>
      <c r="D12" s="28"/>
      <c r="E12" s="31"/>
      <c r="F12" s="31"/>
      <c r="G12" s="34"/>
      <c r="H12" s="23"/>
    </row>
    <row r="13" spans="1:8" s="15" customFormat="1" ht="20.100000000000001" hidden="1" customHeight="1">
      <c r="A13" s="18">
        <v>6</v>
      </c>
      <c r="B13" s="19" t="s">
        <v>144</v>
      </c>
      <c r="C13" s="19" t="s">
        <v>159</v>
      </c>
      <c r="D13" s="20">
        <v>41642</v>
      </c>
      <c r="E13" s="21" t="s">
        <v>158</v>
      </c>
      <c r="F13" s="21"/>
      <c r="G13" s="18" t="s">
        <v>151</v>
      </c>
      <c r="H13" s="23"/>
    </row>
    <row r="16" spans="1:8">
      <c r="E16" s="1029" t="s">
        <v>200</v>
      </c>
      <c r="F16" s="1029"/>
      <c r="G16" s="1029"/>
      <c r="H16" s="1029"/>
    </row>
    <row r="17" spans="5:8">
      <c r="E17" s="1027" t="s">
        <v>160</v>
      </c>
      <c r="F17" s="1027"/>
      <c r="G17" s="1027"/>
      <c r="H17" s="1027"/>
    </row>
  </sheetData>
  <mergeCells count="11">
    <mergeCell ref="C6:C7"/>
    <mergeCell ref="D6:D7"/>
    <mergeCell ref="E17:H17"/>
    <mergeCell ref="A2:H2"/>
    <mergeCell ref="A3:H3"/>
    <mergeCell ref="E16:H16"/>
    <mergeCell ref="E6:F6"/>
    <mergeCell ref="H6:H7"/>
    <mergeCell ref="G6:G7"/>
    <mergeCell ref="A6:A7"/>
    <mergeCell ref="B6:B7"/>
  </mergeCells>
  <phoneticPr fontId="32" type="noConversion"/>
  <pageMargins left="0.75" right="0.75" top="1" bottom="1" header="0.5" footer="0.5"/>
  <pageSetup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44"/>
  <sheetViews>
    <sheetView workbookViewId="0">
      <selection activeCell="J39" sqref="J39"/>
    </sheetView>
  </sheetViews>
  <sheetFormatPr defaultRowHeight="12.75"/>
  <cols>
    <col min="1" max="2" width="3.28515625" style="76" bestFit="1" customWidth="1"/>
    <col min="3" max="3" width="10.42578125" style="76" customWidth="1"/>
    <col min="4" max="4" width="20.7109375" style="76" customWidth="1"/>
    <col min="5" max="5" width="11.5703125" style="76" customWidth="1"/>
    <col min="6" max="6" width="12" style="76" customWidth="1"/>
    <col min="7" max="7" width="9.7109375" style="76" customWidth="1"/>
    <col min="8" max="8" width="10.42578125" style="76" customWidth="1"/>
    <col min="9" max="9" width="16.85546875" style="76" bestFit="1" customWidth="1"/>
    <col min="10" max="10" width="26.140625" style="76" bestFit="1" customWidth="1"/>
    <col min="11" max="11" width="14.5703125" style="76" bestFit="1" customWidth="1"/>
    <col min="12" max="12" width="8.140625" style="76" hidden="1" customWidth="1"/>
    <col min="13" max="13" width="17.5703125" style="76" bestFit="1" customWidth="1"/>
    <col min="14" max="14" width="11.42578125" style="76" customWidth="1"/>
    <col min="15" max="15" width="12.85546875" style="76" customWidth="1"/>
    <col min="16" max="16" width="12.42578125" style="76" customWidth="1"/>
    <col min="17" max="19" width="9.140625" style="76"/>
    <col min="20" max="20" width="18.140625" style="76" bestFit="1" customWidth="1"/>
    <col min="21" max="16384" width="9.140625" style="76"/>
  </cols>
  <sheetData>
    <row r="2" spans="1:25" ht="31.5">
      <c r="A2" s="3"/>
      <c r="B2" s="3"/>
      <c r="C2" s="63" t="s">
        <v>92</v>
      </c>
      <c r="D2" s="63" t="s">
        <v>50</v>
      </c>
      <c r="E2" s="81" t="s">
        <v>95</v>
      </c>
      <c r="F2" s="81" t="s">
        <v>128</v>
      </c>
      <c r="G2" s="81" t="s">
        <v>131</v>
      </c>
      <c r="H2" s="81" t="s">
        <v>0</v>
      </c>
      <c r="I2" s="81" t="s">
        <v>96</v>
      </c>
      <c r="J2" s="81" t="s">
        <v>129</v>
      </c>
      <c r="K2" s="81" t="s">
        <v>96</v>
      </c>
      <c r="L2" s="9" t="s">
        <v>93</v>
      </c>
      <c r="M2" s="10" t="s">
        <v>130</v>
      </c>
      <c r="N2" s="81" t="s">
        <v>132</v>
      </c>
    </row>
    <row r="3" spans="1:25" ht="18.75" hidden="1" customHeight="1">
      <c r="A3" s="1039" t="s">
        <v>84</v>
      </c>
      <c r="B3" s="1040" t="s">
        <v>83</v>
      </c>
      <c r="C3" s="64" t="s">
        <v>80</v>
      </c>
      <c r="D3" s="1" t="s">
        <v>72</v>
      </c>
      <c r="E3" s="1">
        <v>32</v>
      </c>
      <c r="F3" s="1"/>
      <c r="G3" s="1"/>
      <c r="H3" s="1" t="s">
        <v>61</v>
      </c>
      <c r="I3" s="1" t="e">
        <f>VLOOKUP(MID(H3,3,13),#REF!,2,0)</f>
        <v>#REF!</v>
      </c>
      <c r="J3" s="1" t="s">
        <v>122</v>
      </c>
      <c r="K3" s="82" t="s">
        <v>123</v>
      </c>
      <c r="L3" s="1">
        <v>1</v>
      </c>
      <c r="M3" s="3">
        <v>1</v>
      </c>
      <c r="N3" s="3"/>
    </row>
    <row r="4" spans="1:25" ht="18.75" hidden="1" customHeight="1">
      <c r="A4" s="1039"/>
      <c r="B4" s="1040"/>
      <c r="C4" s="65" t="s">
        <v>81</v>
      </c>
      <c r="D4" s="3" t="s">
        <v>67</v>
      </c>
      <c r="E4" s="3">
        <v>38</v>
      </c>
      <c r="F4" s="3"/>
      <c r="G4" s="3"/>
      <c r="H4" s="83" t="s">
        <v>71</v>
      </c>
      <c r="I4" s="2" t="e">
        <f>VLOOKUP(MID(H4,3,13),#REF!,2,0)</f>
        <v>#REF!</v>
      </c>
      <c r="J4" s="3" t="s">
        <v>127</v>
      </c>
      <c r="K4" s="84" t="s">
        <v>105</v>
      </c>
      <c r="L4" s="1">
        <v>1</v>
      </c>
      <c r="M4" s="3">
        <v>1</v>
      </c>
      <c r="N4" s="3"/>
    </row>
    <row r="5" spans="1:25" ht="18.75" hidden="1" customHeight="1">
      <c r="A5" s="1039"/>
      <c r="B5" s="1040"/>
      <c r="C5" s="1043" t="s">
        <v>82</v>
      </c>
      <c r="D5" s="1" t="s">
        <v>73</v>
      </c>
      <c r="E5" s="1">
        <v>26</v>
      </c>
      <c r="F5" s="1"/>
      <c r="G5" s="1"/>
      <c r="H5" s="1" t="s">
        <v>124</v>
      </c>
      <c r="I5" s="1" t="e">
        <f>VLOOKUP(MID(H5,3,13),#REF!,2,0)</f>
        <v>#REF!</v>
      </c>
      <c r="J5" s="1" t="s">
        <v>106</v>
      </c>
      <c r="K5" s="82" t="s">
        <v>107</v>
      </c>
      <c r="L5" s="1">
        <v>1</v>
      </c>
      <c r="M5" s="1037">
        <f>SUM(L5:L6)</f>
        <v>2</v>
      </c>
      <c r="N5" s="3"/>
      <c r="S5" s="85"/>
      <c r="T5" s="85"/>
      <c r="U5" s="85"/>
      <c r="V5" s="85"/>
      <c r="W5" s="85"/>
      <c r="X5" s="85"/>
      <c r="Y5" s="85"/>
    </row>
    <row r="6" spans="1:25" ht="18.75" hidden="1" customHeight="1">
      <c r="A6" s="1039"/>
      <c r="B6" s="1040"/>
      <c r="C6" s="1044"/>
      <c r="D6" s="1" t="s">
        <v>53</v>
      </c>
      <c r="E6" s="1">
        <v>23</v>
      </c>
      <c r="F6" s="1" t="s">
        <v>134</v>
      </c>
      <c r="G6" s="1" t="s">
        <v>135</v>
      </c>
      <c r="H6" s="1" t="s">
        <v>64</v>
      </c>
      <c r="I6" s="1" t="e">
        <f>VLOOKUP(MID(H6,3,13),#REF!,2,0)</f>
        <v>#REF!</v>
      </c>
      <c r="J6" s="1"/>
      <c r="K6" s="1"/>
      <c r="L6" s="1">
        <v>1</v>
      </c>
      <c r="M6" s="1038"/>
      <c r="N6" s="3"/>
    </row>
    <row r="7" spans="1:25" ht="18.75" hidden="1" customHeight="1">
      <c r="A7" s="1039"/>
      <c r="B7" s="1040"/>
      <c r="C7" s="1048" t="s">
        <v>79</v>
      </c>
      <c r="D7" s="3" t="s">
        <v>74</v>
      </c>
      <c r="E7" s="3">
        <v>20</v>
      </c>
      <c r="F7" s="3"/>
      <c r="G7" s="3"/>
      <c r="H7" s="83" t="s">
        <v>71</v>
      </c>
      <c r="I7" s="2" t="e">
        <f>VLOOKUP(MID(H7,3,13),#REF!,2,0)</f>
        <v>#REF!</v>
      </c>
      <c r="J7" s="3"/>
      <c r="K7" s="3"/>
      <c r="L7" s="1">
        <v>1</v>
      </c>
      <c r="M7" s="1038">
        <v>2</v>
      </c>
      <c r="N7" s="3"/>
    </row>
    <row r="8" spans="1:25" ht="18.75" hidden="1" customHeight="1">
      <c r="A8" s="1039"/>
      <c r="B8" s="1040"/>
      <c r="C8" s="1049"/>
      <c r="D8" s="3" t="s">
        <v>60</v>
      </c>
      <c r="E8" s="3">
        <v>22</v>
      </c>
      <c r="F8" s="3"/>
      <c r="G8" s="3"/>
      <c r="H8" s="3" t="s">
        <v>71</v>
      </c>
      <c r="I8" s="2" t="e">
        <f>VLOOKUP(MID(H8,3,13),#REF!,2,0)</f>
        <v>#REF!</v>
      </c>
      <c r="J8" s="3"/>
      <c r="K8" s="3"/>
      <c r="L8" s="1">
        <v>1</v>
      </c>
      <c r="M8" s="1038"/>
      <c r="N8" s="3"/>
    </row>
    <row r="9" spans="1:25" ht="18.75" hidden="1" customHeight="1">
      <c r="A9" s="1039"/>
      <c r="B9" s="1040"/>
      <c r="C9" s="1050" t="s">
        <v>86</v>
      </c>
      <c r="D9" s="1" t="s">
        <v>45</v>
      </c>
      <c r="E9" s="1">
        <v>50</v>
      </c>
      <c r="F9" s="1"/>
      <c r="G9" s="1"/>
      <c r="H9" s="1" t="s">
        <v>62</v>
      </c>
      <c r="I9" s="1" t="e">
        <f>VLOOKUP(MID(H9,3,13),#REF!,2,0)</f>
        <v>#REF!</v>
      </c>
      <c r="J9" s="1"/>
      <c r="K9" s="82" t="s">
        <v>111</v>
      </c>
      <c r="L9" s="1">
        <v>1</v>
      </c>
      <c r="M9" s="1038">
        <f>SUM(L9:L15)</f>
        <v>7</v>
      </c>
      <c r="N9" s="3"/>
    </row>
    <row r="10" spans="1:25" ht="18.75" hidden="1" customHeight="1">
      <c r="A10" s="1039"/>
      <c r="B10" s="1040"/>
      <c r="C10" s="1051"/>
      <c r="D10" s="1" t="s">
        <v>55</v>
      </c>
      <c r="E10" s="1">
        <v>63</v>
      </c>
      <c r="F10" s="1"/>
      <c r="G10" s="1"/>
      <c r="H10" s="1" t="s">
        <v>62</v>
      </c>
      <c r="I10" s="1" t="e">
        <f>VLOOKUP(MID(H10,3,13),#REF!,2,0)</f>
        <v>#REF!</v>
      </c>
      <c r="J10" s="1"/>
      <c r="K10" s="82" t="s">
        <v>112</v>
      </c>
      <c r="L10" s="1">
        <v>1</v>
      </c>
      <c r="M10" s="1038"/>
      <c r="N10" s="3"/>
    </row>
    <row r="11" spans="1:25" ht="18.75" hidden="1" customHeight="1">
      <c r="A11" s="1039"/>
      <c r="B11" s="1040"/>
      <c r="C11" s="1051"/>
      <c r="D11" s="1" t="s">
        <v>69</v>
      </c>
      <c r="E11" s="1">
        <v>55</v>
      </c>
      <c r="F11" s="1"/>
      <c r="G11" s="1"/>
      <c r="H11" s="1" t="s">
        <v>62</v>
      </c>
      <c r="I11" s="1" t="e">
        <f>VLOOKUP(MID(H11,3,13),#REF!,2,0)</f>
        <v>#REF!</v>
      </c>
      <c r="J11" s="1"/>
      <c r="K11" s="82" t="s">
        <v>113</v>
      </c>
      <c r="L11" s="1">
        <v>1</v>
      </c>
      <c r="M11" s="1038"/>
      <c r="N11" s="3"/>
    </row>
    <row r="12" spans="1:25" ht="18.75" hidden="1" customHeight="1">
      <c r="A12" s="1039"/>
      <c r="B12" s="1040"/>
      <c r="C12" s="1051"/>
      <c r="D12" s="1" t="s">
        <v>75</v>
      </c>
      <c r="E12" s="1">
        <v>34</v>
      </c>
      <c r="F12" s="1"/>
      <c r="G12" s="1"/>
      <c r="H12" s="1" t="s">
        <v>71</v>
      </c>
      <c r="I12" s="1" t="e">
        <f>VLOOKUP(MID(H12,3,13),#REF!,2,0)</f>
        <v>#REF!</v>
      </c>
      <c r="J12" s="1"/>
      <c r="K12" s="1"/>
      <c r="L12" s="1">
        <v>1</v>
      </c>
      <c r="M12" s="1038"/>
      <c r="N12" s="3"/>
    </row>
    <row r="13" spans="1:25" ht="18.75" hidden="1" customHeight="1">
      <c r="A13" s="1039"/>
      <c r="B13" s="1040"/>
      <c r="C13" s="1051"/>
      <c r="D13" s="1" t="s">
        <v>76</v>
      </c>
      <c r="E13" s="1">
        <v>34</v>
      </c>
      <c r="F13" s="1"/>
      <c r="G13" s="1"/>
      <c r="H13" s="1" t="s">
        <v>71</v>
      </c>
      <c r="I13" s="1" t="e">
        <f>VLOOKUP(MID(H13,3,13),#REF!,2,0)</f>
        <v>#REF!</v>
      </c>
      <c r="J13" s="1"/>
      <c r="K13" s="1"/>
      <c r="L13" s="1">
        <v>1</v>
      </c>
      <c r="M13" s="1038"/>
      <c r="N13" s="3"/>
    </row>
    <row r="14" spans="1:25" ht="18.75" hidden="1" customHeight="1">
      <c r="A14" s="1039"/>
      <c r="B14" s="1040"/>
      <c r="C14" s="1051"/>
      <c r="D14" s="1" t="s">
        <v>77</v>
      </c>
      <c r="E14" s="1">
        <v>59</v>
      </c>
      <c r="F14" s="1"/>
      <c r="G14" s="1"/>
      <c r="H14" s="1" t="s">
        <v>71</v>
      </c>
      <c r="I14" s="1" t="e">
        <f>VLOOKUP(MID(H14,3,13),#REF!,2,0)</f>
        <v>#REF!</v>
      </c>
      <c r="J14" s="1"/>
      <c r="K14" s="1"/>
      <c r="L14" s="1">
        <v>1</v>
      </c>
      <c r="M14" s="1038"/>
      <c r="N14" s="3"/>
    </row>
    <row r="15" spans="1:25" ht="18.75" hidden="1" customHeight="1">
      <c r="A15" s="1039"/>
      <c r="B15" s="1040"/>
      <c r="C15" s="1044"/>
      <c r="D15" s="1" t="s">
        <v>78</v>
      </c>
      <c r="E15" s="1">
        <v>45</v>
      </c>
      <c r="F15" s="1"/>
      <c r="G15" s="1"/>
      <c r="H15" s="1" t="s">
        <v>71</v>
      </c>
      <c r="I15" s="1" t="e">
        <f>VLOOKUP(MID(H15,3,13),#REF!,2,0)</f>
        <v>#REF!</v>
      </c>
      <c r="J15" s="1"/>
      <c r="K15" s="1"/>
      <c r="L15" s="1">
        <v>1</v>
      </c>
      <c r="M15" s="1038"/>
      <c r="N15" s="3"/>
    </row>
    <row r="16" spans="1:25" ht="18.75" hidden="1" customHeight="1">
      <c r="A16" s="1039"/>
      <c r="B16" s="1040"/>
      <c r="C16" s="69" t="s">
        <v>87</v>
      </c>
      <c r="D16" s="3" t="s">
        <v>65</v>
      </c>
      <c r="E16" s="3">
        <v>25</v>
      </c>
      <c r="F16" s="3"/>
      <c r="G16" s="3"/>
      <c r="H16" s="83" t="s">
        <v>91</v>
      </c>
      <c r="I16" s="2" t="e">
        <f>VLOOKUP(MID(H16,3,13),#REF!,2,0)</f>
        <v>#REF!</v>
      </c>
      <c r="J16" s="3"/>
      <c r="K16" s="3"/>
      <c r="L16" s="1">
        <v>1</v>
      </c>
      <c r="M16" s="3">
        <v>1</v>
      </c>
      <c r="N16" s="3"/>
    </row>
    <row r="17" spans="1:14" ht="18.75" hidden="1" customHeight="1">
      <c r="A17" s="1039"/>
      <c r="B17" s="1040"/>
      <c r="C17" s="67" t="s">
        <v>63</v>
      </c>
      <c r="D17" s="1" t="s">
        <v>47</v>
      </c>
      <c r="E17" s="1">
        <v>31</v>
      </c>
      <c r="F17" s="1"/>
      <c r="G17" s="1"/>
      <c r="H17" s="1" t="s">
        <v>61</v>
      </c>
      <c r="I17" s="1" t="e">
        <f>VLOOKUP(MID(H17,3,13),#REF!,2,0)</f>
        <v>#REF!</v>
      </c>
      <c r="J17" s="1" t="s">
        <v>115</v>
      </c>
      <c r="K17" s="82" t="s">
        <v>116</v>
      </c>
      <c r="L17" s="1">
        <v>1</v>
      </c>
      <c r="M17" s="1038">
        <f>SUM(L17:L21)</f>
        <v>4</v>
      </c>
      <c r="N17" s="3"/>
    </row>
    <row r="18" spans="1:14" ht="18.75" hidden="1" customHeight="1">
      <c r="A18" s="1039"/>
      <c r="B18" s="1040"/>
      <c r="C18" s="68"/>
      <c r="D18" s="1" t="s">
        <v>56</v>
      </c>
      <c r="E18" s="1">
        <v>33</v>
      </c>
      <c r="F18" s="1"/>
      <c r="G18" s="1"/>
      <c r="H18" s="1" t="s">
        <v>61</v>
      </c>
      <c r="I18" s="1" t="e">
        <f>VLOOKUP(MID(H18,3,13),#REF!,2,0)</f>
        <v>#REF!</v>
      </c>
      <c r="J18" s="1" t="s">
        <v>118</v>
      </c>
      <c r="K18" s="82" t="s">
        <v>117</v>
      </c>
      <c r="L18" s="1">
        <v>1</v>
      </c>
      <c r="M18" s="1038"/>
      <c r="N18" s="3"/>
    </row>
    <row r="19" spans="1:14" ht="18.75" hidden="1" customHeight="1">
      <c r="A19" s="1039"/>
      <c r="B19" s="1040"/>
      <c r="C19" s="68"/>
      <c r="D19" s="1" t="s">
        <v>57</v>
      </c>
      <c r="E19" s="1">
        <v>10</v>
      </c>
      <c r="F19" s="1"/>
      <c r="G19" s="1"/>
      <c r="H19" s="1" t="s">
        <v>61</v>
      </c>
      <c r="I19" s="1" t="e">
        <f>VLOOKUP(MID(H19,3,13),#REF!,2,0)</f>
        <v>#REF!</v>
      </c>
      <c r="J19" s="1" t="s">
        <v>101</v>
      </c>
      <c r="K19" s="82" t="s">
        <v>102</v>
      </c>
      <c r="L19" s="1">
        <v>1</v>
      </c>
      <c r="M19" s="1038"/>
      <c r="N19" s="3"/>
    </row>
    <row r="20" spans="1:14" ht="18.75" hidden="1" customHeight="1">
      <c r="A20" s="1039"/>
      <c r="B20" s="1040"/>
      <c r="C20" s="66"/>
      <c r="D20" s="1" t="s">
        <v>68</v>
      </c>
      <c r="E20" s="1">
        <v>47</v>
      </c>
      <c r="F20" s="1"/>
      <c r="G20" s="1"/>
      <c r="H20" s="1" t="s">
        <v>61</v>
      </c>
      <c r="I20" s="1" t="e">
        <f>VLOOKUP(MID(H20,3,13),#REF!,2,0)</f>
        <v>#REF!</v>
      </c>
      <c r="J20" s="1" t="s">
        <v>70</v>
      </c>
      <c r="K20" s="82" t="s">
        <v>119</v>
      </c>
      <c r="L20" s="1">
        <v>1</v>
      </c>
      <c r="M20" s="1038"/>
      <c r="N20" s="3"/>
    </row>
    <row r="21" spans="1:14" ht="18.75" hidden="1" customHeight="1">
      <c r="A21" s="1039"/>
      <c r="B21" s="1040"/>
      <c r="C21" s="70"/>
      <c r="D21" s="4" t="s">
        <v>94</v>
      </c>
      <c r="E21" s="4">
        <f>SUM(E3:E20)</f>
        <v>647</v>
      </c>
      <c r="F21" s="7"/>
      <c r="G21" s="7"/>
      <c r="H21" s="7"/>
      <c r="I21" s="2"/>
      <c r="J21" s="7"/>
      <c r="K21" s="7"/>
      <c r="L21" s="7"/>
      <c r="M21" s="8">
        <f>SUM(M3:M20)</f>
        <v>18</v>
      </c>
      <c r="N21" s="3"/>
    </row>
    <row r="22" spans="1:14" ht="18.75" hidden="1" customHeight="1">
      <c r="A22" s="1039"/>
      <c r="B22" s="1041" t="s">
        <v>85</v>
      </c>
      <c r="C22" s="71"/>
      <c r="D22" s="86"/>
      <c r="E22" s="86"/>
      <c r="F22" s="86"/>
      <c r="G22" s="86"/>
      <c r="H22" s="86"/>
      <c r="I22" s="87"/>
      <c r="J22" s="86"/>
      <c r="K22" s="86"/>
      <c r="L22" s="1"/>
      <c r="M22" s="3"/>
      <c r="N22" s="3"/>
    </row>
    <row r="23" spans="1:14" ht="18.75" hidden="1" customHeight="1">
      <c r="A23" s="1039"/>
      <c r="B23" s="1041"/>
      <c r="C23" s="72" t="s">
        <v>81</v>
      </c>
      <c r="D23" s="88" t="s">
        <v>51</v>
      </c>
      <c r="E23" s="86">
        <v>25</v>
      </c>
      <c r="F23" s="86"/>
      <c r="G23" s="86"/>
      <c r="H23" s="83" t="s">
        <v>71</v>
      </c>
      <c r="I23" s="87" t="e">
        <f>VLOOKUP(MID(H23,3,13),#REF!,2,0)</f>
        <v>#REF!</v>
      </c>
      <c r="J23" s="89" t="s">
        <v>110</v>
      </c>
      <c r="K23" s="80" t="s">
        <v>103</v>
      </c>
      <c r="L23" s="1">
        <v>1</v>
      </c>
      <c r="M23" s="3">
        <v>1</v>
      </c>
      <c r="N23" s="3"/>
    </row>
    <row r="24" spans="1:14" ht="18.75" hidden="1" customHeight="1">
      <c r="A24" s="1039"/>
      <c r="B24" s="1041"/>
      <c r="C24" s="69" t="s">
        <v>88</v>
      </c>
      <c r="D24" s="83" t="s">
        <v>52</v>
      </c>
      <c r="E24" s="3">
        <v>21</v>
      </c>
      <c r="F24" s="3"/>
      <c r="G24" s="3"/>
      <c r="H24" s="83" t="s">
        <v>125</v>
      </c>
      <c r="I24" s="2" t="e">
        <f>VLOOKUP(MID(H24,3,13),#REF!,2,0)</f>
        <v>#REF!</v>
      </c>
      <c r="J24" s="3"/>
      <c r="K24" s="3"/>
      <c r="L24" s="1">
        <v>1</v>
      </c>
      <c r="M24" s="6">
        <v>1</v>
      </c>
      <c r="N24" s="3"/>
    </row>
    <row r="25" spans="1:14" ht="18.75" hidden="1" customHeight="1">
      <c r="A25" s="1039"/>
      <c r="B25" s="1041"/>
      <c r="C25" s="72" t="s">
        <v>89</v>
      </c>
      <c r="D25" s="88" t="s">
        <v>59</v>
      </c>
      <c r="E25" s="86">
        <v>21</v>
      </c>
      <c r="F25" s="86"/>
      <c r="G25" s="86"/>
      <c r="H25" s="89" t="s">
        <v>126</v>
      </c>
      <c r="I25" s="87" t="e">
        <f>VLOOKUP(MID(H25,3,13),#REF!,2,0)</f>
        <v>#REF!</v>
      </c>
      <c r="J25" s="86"/>
      <c r="K25" s="86"/>
      <c r="L25" s="1">
        <v>1</v>
      </c>
      <c r="M25" s="3">
        <v>1</v>
      </c>
      <c r="N25" s="3"/>
    </row>
    <row r="26" spans="1:14" ht="18.75" hidden="1" customHeight="1">
      <c r="A26" s="1039"/>
      <c r="B26" s="1041"/>
      <c r="C26" s="69" t="s">
        <v>90</v>
      </c>
      <c r="D26" s="83" t="s">
        <v>54</v>
      </c>
      <c r="E26" s="90">
        <v>26</v>
      </c>
      <c r="F26" s="6" t="s">
        <v>136</v>
      </c>
      <c r="G26" s="6" t="s">
        <v>135</v>
      </c>
      <c r="H26" s="3" t="s">
        <v>62</v>
      </c>
      <c r="I26" s="2" t="e">
        <f>VLOOKUP(MID(H26,3,13),#REF!,2,0)</f>
        <v>#REF!</v>
      </c>
      <c r="J26" s="3"/>
      <c r="K26" s="91" t="s">
        <v>114</v>
      </c>
      <c r="L26" s="2">
        <v>1</v>
      </c>
      <c r="M26" s="3">
        <v>1</v>
      </c>
      <c r="N26" s="3"/>
    </row>
    <row r="27" spans="1:14" ht="18.75" hidden="1" customHeight="1">
      <c r="A27" s="1039"/>
      <c r="B27" s="1041"/>
      <c r="C27" s="73" t="s">
        <v>63</v>
      </c>
      <c r="D27" s="88" t="s">
        <v>46</v>
      </c>
      <c r="E27" s="86">
        <v>19</v>
      </c>
      <c r="F27" s="86"/>
      <c r="G27" s="86"/>
      <c r="H27" s="86" t="s">
        <v>61</v>
      </c>
      <c r="I27" s="87" t="e">
        <f>VLOOKUP(MID(H27,3,13),#REF!,2,0)</f>
        <v>#REF!</v>
      </c>
      <c r="J27" s="86"/>
      <c r="K27" s="86"/>
      <c r="L27" s="1">
        <v>1</v>
      </c>
      <c r="M27" s="1038">
        <f>SUM(L27:L28)</f>
        <v>2</v>
      </c>
      <c r="N27" s="3"/>
    </row>
    <row r="28" spans="1:14" ht="18.75" hidden="1" customHeight="1">
      <c r="A28" s="1039"/>
      <c r="B28" s="1041"/>
      <c r="C28" s="74"/>
      <c r="D28" s="88" t="s">
        <v>58</v>
      </c>
      <c r="E28" s="86">
        <v>17</v>
      </c>
      <c r="F28" s="86"/>
      <c r="G28" s="86"/>
      <c r="H28" s="86" t="s">
        <v>61</v>
      </c>
      <c r="I28" s="87" t="e">
        <f>VLOOKUP(MID(H28,3,13),#REF!,2,0)</f>
        <v>#REF!</v>
      </c>
      <c r="J28" s="89" t="s">
        <v>120</v>
      </c>
      <c r="K28" s="80" t="s">
        <v>121</v>
      </c>
      <c r="L28" s="1">
        <v>1</v>
      </c>
      <c r="M28" s="1038"/>
      <c r="N28" s="3"/>
    </row>
    <row r="29" spans="1:14" ht="27.75" customHeight="1">
      <c r="A29" s="1035" t="s">
        <v>161</v>
      </c>
      <c r="B29" s="1033" t="s">
        <v>83</v>
      </c>
      <c r="C29" s="1045" t="s">
        <v>81</v>
      </c>
      <c r="D29" s="83" t="s">
        <v>143</v>
      </c>
      <c r="E29" s="92">
        <v>42</v>
      </c>
      <c r="F29" s="6" t="s">
        <v>138</v>
      </c>
      <c r="G29" s="6" t="s">
        <v>135</v>
      </c>
      <c r="H29" s="83" t="s">
        <v>66</v>
      </c>
      <c r="I29" s="2" t="e">
        <f>VLOOKUP(MID(H29,3,13),#REF!,2,0)</f>
        <v>#REF!</v>
      </c>
      <c r="J29" s="83" t="s">
        <v>109</v>
      </c>
      <c r="K29" s="77" t="s">
        <v>108</v>
      </c>
      <c r="L29" s="2">
        <v>1</v>
      </c>
      <c r="M29" s="3">
        <v>1</v>
      </c>
      <c r="N29" s="3"/>
    </row>
    <row r="30" spans="1:14" ht="27.75" customHeight="1">
      <c r="A30" s="1036"/>
      <c r="B30" s="1034"/>
      <c r="C30" s="1046"/>
      <c r="D30" s="83" t="s">
        <v>144</v>
      </c>
      <c r="E30" s="92">
        <v>42</v>
      </c>
      <c r="F30" s="6" t="s">
        <v>138</v>
      </c>
      <c r="G30" s="6" t="s">
        <v>135</v>
      </c>
      <c r="H30" s="83" t="s">
        <v>34</v>
      </c>
      <c r="I30" s="2" t="e">
        <f>VLOOKUP(MID(H30,3,13),#REF!,2,0)</f>
        <v>#REF!</v>
      </c>
      <c r="J30" s="83" t="s">
        <v>109</v>
      </c>
      <c r="K30" s="77" t="s">
        <v>108</v>
      </c>
      <c r="L30" s="2">
        <v>1</v>
      </c>
      <c r="M30" s="3">
        <v>1</v>
      </c>
      <c r="N30" s="3"/>
    </row>
    <row r="31" spans="1:14" ht="27.75" customHeight="1">
      <c r="A31" s="1036"/>
      <c r="B31" s="1034"/>
      <c r="C31" s="1047"/>
      <c r="D31" s="83" t="s">
        <v>145</v>
      </c>
      <c r="E31" s="92"/>
      <c r="F31" s="6"/>
      <c r="G31" s="6"/>
      <c r="H31" s="83" t="s">
        <v>164</v>
      </c>
      <c r="I31" s="2"/>
      <c r="J31" s="83"/>
      <c r="K31" s="77"/>
      <c r="L31" s="2"/>
      <c r="M31" s="3"/>
      <c r="N31" s="3"/>
    </row>
    <row r="32" spans="1:14" ht="27.75" customHeight="1">
      <c r="A32" s="1036"/>
      <c r="B32" s="1034"/>
      <c r="C32" s="60" t="s">
        <v>87</v>
      </c>
      <c r="D32" s="83" t="s">
        <v>146</v>
      </c>
      <c r="E32" s="93">
        <v>40</v>
      </c>
      <c r="F32" s="6" t="s">
        <v>137</v>
      </c>
      <c r="G32" s="6" t="s">
        <v>135</v>
      </c>
      <c r="H32" s="83" t="s">
        <v>104</v>
      </c>
      <c r="I32" s="2" t="e">
        <f>VLOOKUP(MID(H32,3,13),#REF!,2,0)</f>
        <v>#REF!</v>
      </c>
      <c r="J32" s="3"/>
      <c r="K32" s="3"/>
      <c r="L32" s="2">
        <v>1</v>
      </c>
      <c r="M32" s="3">
        <v>1</v>
      </c>
      <c r="N32" s="3"/>
    </row>
    <row r="33" spans="1:16" ht="27.75" customHeight="1">
      <c r="A33" s="1036"/>
      <c r="B33" s="59" t="s">
        <v>163</v>
      </c>
      <c r="C33" s="61" t="s">
        <v>81</v>
      </c>
      <c r="D33" s="4"/>
      <c r="E33" s="4"/>
      <c r="F33" s="4"/>
      <c r="G33" s="4"/>
      <c r="H33" s="78"/>
      <c r="I33" s="2"/>
      <c r="J33" s="78"/>
      <c r="K33" s="78"/>
      <c r="L33" s="78"/>
      <c r="M33" s="4"/>
      <c r="N33" s="3"/>
    </row>
    <row r="34" spans="1:16" ht="27.75" customHeight="1">
      <c r="A34" s="58"/>
      <c r="B34" s="59"/>
      <c r="C34" s="61"/>
      <c r="D34" s="4" t="s">
        <v>94</v>
      </c>
      <c r="E34" s="4"/>
      <c r="F34" s="4"/>
      <c r="G34" s="4"/>
      <c r="H34" s="78"/>
      <c r="I34" s="2"/>
      <c r="J34" s="78"/>
      <c r="K34" s="78"/>
      <c r="L34" s="78"/>
      <c r="M34" s="4"/>
      <c r="N34" s="3"/>
    </row>
    <row r="35" spans="1:16" ht="27.75" customHeight="1">
      <c r="A35" s="1032" t="s">
        <v>162</v>
      </c>
      <c r="B35" s="1042" t="s">
        <v>163</v>
      </c>
      <c r="C35" s="62" t="s">
        <v>81</v>
      </c>
      <c r="D35" s="89" t="s">
        <v>142</v>
      </c>
      <c r="E35" s="94">
        <v>20</v>
      </c>
      <c r="F35" s="89" t="s">
        <v>139</v>
      </c>
      <c r="G35" s="89" t="s">
        <v>135</v>
      </c>
      <c r="H35" s="86" t="s">
        <v>71</v>
      </c>
      <c r="I35" s="87" t="e">
        <f>VLOOKUP(MID(H35,3,13),#REF!,2,0)</f>
        <v>#REF!</v>
      </c>
      <c r="J35" s="89" t="s">
        <v>97</v>
      </c>
      <c r="K35" s="80" t="s">
        <v>133</v>
      </c>
      <c r="L35" s="1"/>
      <c r="M35" s="3"/>
      <c r="N35" s="3"/>
      <c r="P35" s="95"/>
    </row>
    <row r="36" spans="1:16" ht="27.75" customHeight="1">
      <c r="A36" s="1032"/>
      <c r="B36" s="1042"/>
      <c r="C36" s="61"/>
      <c r="D36" s="4" t="s">
        <v>94</v>
      </c>
      <c r="E36" s="4">
        <f>SUM(E35:E35)</f>
        <v>20</v>
      </c>
      <c r="F36" s="4">
        <f>SUM(F35:F35)</f>
        <v>0</v>
      </c>
      <c r="G36" s="4"/>
      <c r="H36" s="78"/>
      <c r="I36" s="2"/>
      <c r="J36" s="78"/>
      <c r="K36" s="78"/>
      <c r="L36" s="78"/>
      <c r="M36" s="4">
        <f>SUM(M35:M35)</f>
        <v>0</v>
      </c>
      <c r="N36" s="3"/>
    </row>
    <row r="37" spans="1:16" ht="27.75" customHeight="1">
      <c r="A37" s="1032"/>
      <c r="B37" s="79"/>
      <c r="C37" s="61" t="s">
        <v>87</v>
      </c>
      <c r="D37" s="69" t="s">
        <v>148</v>
      </c>
      <c r="E37" s="4"/>
      <c r="F37" s="4"/>
      <c r="G37" s="4"/>
      <c r="H37" s="86" t="s">
        <v>149</v>
      </c>
      <c r="I37" s="2"/>
      <c r="J37" s="96" t="s">
        <v>165</v>
      </c>
      <c r="K37" s="78"/>
      <c r="L37" s="78"/>
      <c r="M37" s="4"/>
      <c r="N37" s="3"/>
    </row>
    <row r="38" spans="1:16" ht="27.75" customHeight="1">
      <c r="A38" s="1032"/>
      <c r="B38" s="79"/>
      <c r="C38" s="61"/>
      <c r="D38" s="4"/>
      <c r="E38" s="4"/>
      <c r="F38" s="4"/>
      <c r="G38" s="4"/>
      <c r="H38" s="78"/>
      <c r="I38" s="2"/>
      <c r="J38" s="78"/>
      <c r="K38" s="78"/>
      <c r="L38" s="78"/>
      <c r="M38" s="4"/>
      <c r="N38" s="3"/>
    </row>
    <row r="39" spans="1:16" ht="27.75" customHeight="1">
      <c r="A39" s="1032"/>
      <c r="B39" s="79"/>
      <c r="C39" s="75"/>
      <c r="D39" s="4" t="s">
        <v>94</v>
      </c>
      <c r="E39" s="4"/>
      <c r="F39" s="4"/>
      <c r="G39" s="4"/>
      <c r="H39" s="78"/>
      <c r="I39" s="78"/>
      <c r="J39" s="78"/>
      <c r="K39" s="78"/>
      <c r="L39" s="78"/>
      <c r="M39" s="4"/>
      <c r="N39" s="3"/>
    </row>
    <row r="41" spans="1:16" ht="24" customHeight="1">
      <c r="D41" s="5" t="s">
        <v>98</v>
      </c>
      <c r="E41" s="5" t="s">
        <v>99</v>
      </c>
    </row>
    <row r="42" spans="1:16" ht="24" customHeight="1">
      <c r="D42" s="83">
        <v>12</v>
      </c>
      <c r="E42" s="5"/>
    </row>
    <row r="43" spans="1:16" ht="24" customHeight="1">
      <c r="D43" s="83">
        <v>13</v>
      </c>
      <c r="E43" s="5"/>
    </row>
    <row r="44" spans="1:16" ht="22.5" customHeight="1"/>
  </sheetData>
  <autoFilter ref="A2:M39"/>
  <mergeCells count="16">
    <mergeCell ref="A35:A39"/>
    <mergeCell ref="B29:B32"/>
    <mergeCell ref="A29:A33"/>
    <mergeCell ref="M5:M6"/>
    <mergeCell ref="M7:M8"/>
    <mergeCell ref="M27:M28"/>
    <mergeCell ref="M9:M15"/>
    <mergeCell ref="M17:M20"/>
    <mergeCell ref="A3:A28"/>
    <mergeCell ref="B3:B21"/>
    <mergeCell ref="B22:B28"/>
    <mergeCell ref="B35:B36"/>
    <mergeCell ref="C5:C6"/>
    <mergeCell ref="C29:C31"/>
    <mergeCell ref="C7:C8"/>
    <mergeCell ref="C9:C15"/>
  </mergeCells>
  <phoneticPr fontId="24" type="noConversion"/>
  <printOptions horizontalCentered="1"/>
  <pageMargins left="0" right="0" top="0" bottom="0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TONG HOP</vt:lpstr>
      <vt:lpstr>CN TP (2)</vt:lpstr>
      <vt:lpstr>CN TP</vt:lpstr>
      <vt:lpstr>CB THUC PHAM</vt:lpstr>
      <vt:lpstr>CK OT</vt:lpstr>
      <vt:lpstr>Sheet3</vt:lpstr>
      <vt:lpstr>PHÒNG HỌC</vt:lpstr>
      <vt:lpstr>Lich thi KTM</vt:lpstr>
      <vt:lpstr>THONG KE</vt:lpstr>
      <vt:lpstr>Đã Lên TKB</vt:lpstr>
      <vt:lpstr>Ghi nhan dot xuat</vt:lpstr>
      <vt:lpstr>Sheet2</vt:lpstr>
      <vt:lpstr>Sheet4</vt:lpstr>
      <vt:lpstr>Sheet5</vt:lpstr>
      <vt:lpstr>Sheet6</vt:lpstr>
      <vt:lpstr>Sheet7</vt:lpstr>
      <vt:lpstr>Sheet8</vt:lpstr>
      <vt:lpstr>Sheet1</vt:lpstr>
      <vt:lpstr>Sheet9</vt:lpstr>
      <vt:lpstr>_ST2</vt:lpstr>
      <vt:lpstr>_ST22</vt:lpstr>
      <vt:lpstr>DT</vt:lpstr>
    </vt:vector>
  </TitlesOfParts>
  <Company>CDN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Thong</dc:creator>
  <cp:lastModifiedBy>peter</cp:lastModifiedBy>
  <cp:lastPrinted>2019-03-15T07:01:04Z</cp:lastPrinted>
  <dcterms:created xsi:type="dcterms:W3CDTF">2007-08-18T02:13:10Z</dcterms:created>
  <dcterms:modified xsi:type="dcterms:W3CDTF">2019-04-19T02:52:45Z</dcterms:modified>
</cp:coreProperties>
</file>